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1745" tabRatio="500" activeTab="0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 9" sheetId="9" r:id="rId9"/>
  </sheets>
  <definedNames>
    <definedName name="Excel_BuiltIn__FilterDatabase" localSheetId="2">'прил 3'!$A$10:$G$47</definedName>
    <definedName name="Excel_BuiltIn__FilterDatabase" localSheetId="3">'прил 4'!#REF!</definedName>
    <definedName name="Excel_BuiltIn__FilterDatabase" localSheetId="4">'прил 5'!$A$10:$F$11</definedName>
    <definedName name="Excel_BuiltIn_Print_Titles" localSheetId="3">'прил 4'!#REF!</definedName>
    <definedName name="_xlnm.Print_Titles" localSheetId="1">'прил 2'!$11:$11</definedName>
    <definedName name="_xlnm.Print_Titles" localSheetId="2">'прил 3'!$10:$10</definedName>
    <definedName name="_xlnm.Print_Titles" localSheetId="4">'прил 5'!$10:$10</definedName>
    <definedName name="_xlnm.Print_Area" localSheetId="8">'прил  9'!$A$1:$G$23</definedName>
    <definedName name="_xlnm.Print_Area" localSheetId="1">'прил 2'!$A$1:$E$42</definedName>
    <definedName name="_xlnm.Print_Area" localSheetId="2">'прил 3'!$A$1:$I$128</definedName>
    <definedName name="_xlnm.Print_Area" localSheetId="3">'прил 4'!$A$1:$K$127</definedName>
    <definedName name="_xlnm.Print_Area" localSheetId="4">'прил 5'!$A$1:$H$107</definedName>
    <definedName name="_xlnm.Print_Area" localSheetId="5">'прил 6'!$A$1:$D$28</definedName>
    <definedName name="_xlnm.Print_Area" localSheetId="6">'прил 7'!$A$1:$F$28</definedName>
    <definedName name="_xlnm.Print_Area" localSheetId="7">'прил 8'!$A$1:$G$24</definedName>
    <definedName name="_xlnm.Print_Area" localSheetId="0">'прил1'!$A$1:$E$65</definedName>
  </definedNames>
  <calcPr fullCalcOnLoad="1"/>
</workbook>
</file>

<file path=xl/sharedStrings.xml><?xml version="1.0" encoding="utf-8"?>
<sst xmlns="http://schemas.openxmlformats.org/spreadsheetml/2006/main" count="1724" uniqueCount="418">
  <si>
    <t xml:space="preserve">                                                                                                                                          Приложение № 1</t>
  </si>
  <si>
    <t xml:space="preserve">"О бюджете Кореневского сельсовета Кореневского района </t>
  </si>
  <si>
    <t>(рублей)</t>
  </si>
  <si>
    <t>Код группы, подгруппы, статьи и вида источников</t>
  </si>
  <si>
    <t>Наименование</t>
  </si>
  <si>
    <t>000 01  00  00  00  00  0000  000</t>
  </si>
  <si>
    <t>Источники внутреннего финансирования дефицитов бюджета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</si>
  <si>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</si>
  <si>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</si>
  <si>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</si>
  <si>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</si>
  <si>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</si>
  <si>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</si>
  <si>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</si>
  <si>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</si>
  <si>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</si>
  <si>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</si>
  <si>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</si>
  <si>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</si>
  <si>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</si>
  <si>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</si>
  <si>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Итого источников финансирования дефицитов бюджетов</t>
  </si>
  <si>
    <t xml:space="preserve">бюджета Кореневского сельсовета Кореневского района Курской области на плановый период </t>
  </si>
  <si>
    <t>Сумма на 2024 год</t>
  </si>
  <si>
    <t>001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</si>
  <si>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</si>
  <si>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</si>
  <si>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</si>
  <si>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Приложение №4</t>
  </si>
  <si>
    <t>рублей</t>
  </si>
  <si>
    <t>Код бюджетной классификации Российской   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</si>
  <si>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</si>
  <si>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</si>
  <si>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</si>
  <si>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</si>
  <si>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</si>
  <si>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</si>
  <si>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</si>
  <si>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</si>
  <si>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</si>
  <si>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</si>
  <si>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</si>
  <si>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</si>
  <si>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</si>
  <si>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</si>
  <si>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</si>
  <si>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105 03010 01 0000 110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</si>
  <si>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</si>
  <si>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</si>
  <si>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</si>
  <si>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</si>
  <si>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</si>
  <si>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</si>
  <si>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</si>
  <si>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</si>
  <si>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</si>
  <si>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</si>
  <si>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</si>
  <si>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</si>
  <si>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</si>
  <si>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</si>
  <si>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</si>
  <si>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</si>
  <si>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</si>
  <si>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</si>
  <si>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</si>
  <si>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</si>
  <si>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</si>
  <si>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</si>
  <si>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</si>
  <si>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</si>
  <si>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</si>
  <si>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</si>
  <si>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</si>
  <si>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</si>
  <si>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</si>
  <si>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</si>
  <si>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</si>
  <si>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202 30000 00 0000 150</t>
  </si>
  <si>
    <t xml:space="preserve">Субвенции бюджетам бюджетной системы   Российской Федерации </t>
  </si>
  <si>
    <t>202 35118 00 0000 150</t>
  </si>
  <si>
    <t>202 35118 10 0000 150</t>
  </si>
  <si>
    <t>8 50 00000 00 0000 000</t>
  </si>
  <si>
    <t>Доходы бюджета - итого</t>
  </si>
  <si>
    <t>Приложение №6</t>
  </si>
  <si>
    <t>Кореневского сельсовета</t>
  </si>
  <si>
    <t>"О бюджете Кореневского сельсовета Кореневского района</t>
  </si>
  <si>
    <t>Сумма  на 2024 год</t>
  </si>
  <si>
    <t>Приложение №7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</si>
  <si>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</si>
  <si>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</si>
  <si>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</si>
  <si>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</si>
  <si>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</si>
  <si>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</si>
  <si>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</si>
  <si>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</si>
  <si>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</si>
  <si>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</si>
  <si>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 xml:space="preserve">71  </t>
  </si>
  <si>
    <t>Глава муниципального образования</t>
  </si>
  <si>
    <t>71 1 00</t>
  </si>
  <si>
    <t>Обеспечение деятельности и выполнение функций органов местного самоуправления</t>
  </si>
  <si>
    <t>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</si>
  <si>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</si>
  <si>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</si>
  <si>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</si>
  <si>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</si>
  <si>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</si>
  <si>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 xml:space="preserve">73 </t>
  </si>
  <si>
    <t>Обеспечение деятельности администрации муниципального образования</t>
  </si>
  <si>
    <t>73 1 00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</si>
  <si>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</si>
  <si>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</si>
  <si>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</si>
  <si>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</si>
  <si>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</si>
  <si>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</si>
  <si>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контрольно-счетных органов муниципального образования</t>
  </si>
  <si>
    <t xml:space="preserve">74 </t>
  </si>
  <si>
    <t>Аппарат контрольно-счетного органа муниципального образования</t>
  </si>
  <si>
    <t>74 3 00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</si>
  <si>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</si>
  <si>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П1484</t>
  </si>
  <si>
    <t>Межбюджетные трансферты</t>
  </si>
  <si>
    <t>500</t>
  </si>
  <si>
    <t>Непрограммная деятельность органов местного самоуправления</t>
  </si>
  <si>
    <t>77</t>
  </si>
  <si>
    <t>77 1 00</t>
  </si>
  <si>
    <t>Осуществление переданных полномочий в сфере внутреннего муниципального финансового контроля</t>
  </si>
  <si>
    <t>П1485</t>
  </si>
  <si>
    <t>Резервные фонды</t>
  </si>
  <si>
    <t>Резервные фонды органов местного самоуправления</t>
  </si>
  <si>
    <t xml:space="preserve">Резервные фонды </t>
  </si>
  <si>
    <t>78 1 00</t>
  </si>
  <si>
    <t>Резервный фонд местной администрации</t>
  </si>
  <si>
    <t>С1403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</si>
  <si>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</si>
  <si>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</si>
  <si>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</si>
  <si>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</si>
  <si>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76 1 00</t>
  </si>
  <si>
    <t>Выполнение других (прочих) обязательств органа местного самоуправления</t>
  </si>
  <si>
    <t>С1404</t>
  </si>
  <si>
    <t xml:space="preserve">77 </t>
  </si>
  <si>
    <t>Непрограммные расходы органов местного самоуправления</t>
  </si>
  <si>
    <t>77 2 00</t>
  </si>
  <si>
    <t>Реализация мероприятий по распространению официальной информации</t>
  </si>
  <si>
    <t>С1439</t>
  </si>
  <si>
    <t xml:space="preserve"> Муниципальная программа «Развитие муниципальной службы в Кореневском сельсовете Кореневского района»</t>
  </si>
  <si>
    <t>09</t>
  </si>
  <si>
    <t xml:space="preserve">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</si>
  <si>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</si>
  <si>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«Обеспечение материально техническими ресурсами и информационно-коммуникационное сопровождение  рабочих мест муниципальных служащих Кореневского сельсовета Кореневского района»</t>
  </si>
  <si>
    <t xml:space="preserve">09 1 02 </t>
  </si>
  <si>
    <t>Мероприятия, направленные на развитие муниципальной службы</t>
  </si>
  <si>
    <t>С1437</t>
  </si>
  <si>
    <t>Национальная оборона</t>
  </si>
  <si>
    <t>Мобилизационная и вневойсковая подготовка</t>
  </si>
  <si>
    <t>03</t>
  </si>
  <si>
    <t xml:space="preserve">77 2 </t>
  </si>
  <si>
    <t>Осуществление первичного воинского учета на территориях, где отсутствуют военные комиссариаты</t>
  </si>
  <si>
    <t xml:space="preserve"> 51180</t>
  </si>
  <si>
    <t xml:space="preserve">77 2 00 </t>
  </si>
  <si>
    <t>НАЦИОНАЛЬНАЯ БЕЗОПАСНОСТЬ И ПРАВООХРАНИТЕЛЬНАЯ ДЕЯТЕЛЬНОСТЬ</t>
  </si>
  <si>
    <t>Гражданская оборона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</si>
  <si>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"Кореневский сельсовет" Кореневского района "</t>
  </si>
  <si>
    <t xml:space="preserve">13 </t>
  </si>
  <si>
    <t xml:space="preserve">Подпрограмма «Снижение рисков и смягчение последствий чрезвычайных ситуаций природного и техногенного характера в муниципальном образовании "Кореневский сельсовет" Кореневского района" </t>
  </si>
  <si>
    <t xml:space="preserve">13 2 </t>
  </si>
  <si>
    <t>Основное мероприятие " Участие в предупреждении и ликвидации последствий чрезвычайных ситуаций в границах поселения"</t>
  </si>
  <si>
    <t>13 2 01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</si>
  <si>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</si>
  <si>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С1460</t>
  </si>
  <si>
    <t>Основное мероприятие «Осуществление мероприятий по обеспечению безопасности людей на водных объектах, охране их жизни и здоровья»</t>
  </si>
  <si>
    <t>13 2 02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</si>
  <si>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</si>
  <si>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</si>
  <si>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"Кореневский сельсовет" Кореневского района "</t>
  </si>
  <si>
    <t xml:space="preserve">13 1 </t>
  </si>
  <si>
    <t>Основное мероприятие "Содействие развитию системы пожарной безопасности на территории муниципального образования"Кореневский сельсовет"</t>
  </si>
  <si>
    <t>13 1 01</t>
  </si>
  <si>
    <t>Обеспечение первичных мер пожарной безопасности в границах населенных пунктов муниципальных образований</t>
  </si>
  <si>
    <t>С1415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</si>
  <si>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</si>
  <si>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</si>
  <si>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</si>
  <si>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«Энергосбережение и повышение энергетической эффективности в муниципальном образовании "Кореневский сельсовет"Кореневского района "</t>
  </si>
  <si>
    <t>05</t>
  </si>
  <si>
    <t xml:space="preserve">Подпрограмма "Энергосбережение в муниципальном образовании "Кореневский сельсовет"Кореневского района " </t>
  </si>
  <si>
    <t xml:space="preserve">05 1 </t>
  </si>
  <si>
    <t>Основное мероприятие «Создания условий повышения энергетической эффективности в муниципальном образовании»</t>
  </si>
  <si>
    <t>05 1 01</t>
  </si>
  <si>
    <t>Мероприятия в области энергосбережения</t>
  </si>
  <si>
    <t>С1434</t>
  </si>
  <si>
    <t>ЖИЛИЩНО-КОММУНАЛЬНОЕ ХОЗЯЙСТВО</t>
  </si>
  <si>
    <t>Благоустройство</t>
  </si>
  <si>
    <t xml:space="preserve">Муниципальная программа  «Обеспечение доступным и комфортным жильем и коммунальными услугами  граждан в муниципальном образовании «Кореневский сельсовет» Кореневского района» </t>
  </si>
  <si>
    <t xml:space="preserve">07 </t>
  </si>
  <si>
    <t xml:space="preserve">Подпрограмма «Обеспечение качественными услугами ЖКХ населения «МО» «Кореневский сельсовет» Кореневского района» </t>
  </si>
  <si>
    <t xml:space="preserve">07 1 </t>
  </si>
  <si>
    <t>Основное мероприятие «Содействие повышению уровня комплексного благоустройства территории населенных пунктов»</t>
  </si>
  <si>
    <t>07 1 01</t>
  </si>
  <si>
    <t>Мероприятия по благоустройству</t>
  </si>
  <si>
    <t>С1433</t>
  </si>
  <si>
    <t>Основное мероприятие «Создания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 пользования и их береговым полосам»</t>
  </si>
  <si>
    <t xml:space="preserve">07 1 03 </t>
  </si>
  <si>
    <t>Основное мероприятие «Участие в организации деятельности по сбору (в том числе раздельному сбору) и транспортированию твердых коммунальных отходов</t>
  </si>
  <si>
    <t>07 1 04</t>
  </si>
  <si>
    <t>С1457</t>
  </si>
  <si>
    <t>Мероприятия по сбору и транспортированию твердых коммунальных отходов</t>
  </si>
  <si>
    <t xml:space="preserve">Муниципальная программа
«Социальное развитие территорий Кореневского сельсовета Кореневского района »
</t>
  </si>
  <si>
    <t>16</t>
  </si>
  <si>
    <t xml:space="preserve">Подпрограмма «Устойчивое развитие территорий» </t>
  </si>
  <si>
    <t>16 2</t>
  </si>
  <si>
    <t>Основное мероприятие «Грантовая поддержка местных инициатив граждан, проживающих в сельской местности»</t>
  </si>
  <si>
    <t>16 2 01</t>
  </si>
  <si>
    <t>Обеспечение устойчивого развития сельских территорий</t>
  </si>
  <si>
    <t>L5760</t>
  </si>
  <si>
    <t xml:space="preserve">Закупка товаров, работ и услуг для обеспечения государственных (муниципальных) нужд </t>
  </si>
  <si>
    <t>Подпрограмма « Благоустройство дворовых территорий многоквартирных домов и территорий общего пользования на территории Кореневского сельсовета Кореневского района»</t>
  </si>
  <si>
    <t>18 1</t>
  </si>
  <si>
    <t>Основное мероприятие «Реализация регионального проекта «Формирование комфортной городской среды» »</t>
  </si>
  <si>
    <t>181 F2</t>
  </si>
  <si>
    <t>Реализация программ формирования современной городской среды</t>
  </si>
  <si>
    <t xml:space="preserve">181 F2 </t>
  </si>
  <si>
    <t>ОБРАЗОВАНИЕ</t>
  </si>
  <si>
    <t>07</t>
  </si>
  <si>
    <t xml:space="preserve">Молодежная политика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</si>
  <si>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"Кореневский сельсовет"Кореневского района "</t>
  </si>
  <si>
    <t xml:space="preserve">08 </t>
  </si>
  <si>
    <t xml:space="preserve">Подпрограмма «Повышение эффективности реализации молодежной политики» </t>
  </si>
  <si>
    <t xml:space="preserve">08 1 </t>
  </si>
  <si>
    <t>Основное мероприятие"Создание условий для вовлечения молодежи в активную общественную деятельность"</t>
  </si>
  <si>
    <t>08 1 01</t>
  </si>
  <si>
    <t>Реализация мероприятий в сфере молодежной политики</t>
  </si>
  <si>
    <t xml:space="preserve">08 1 01 </t>
  </si>
  <si>
    <t>С1414</t>
  </si>
  <si>
    <t>08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</si>
  <si>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</si>
  <si>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ФИЗИЧЕСКАЯ КУЛЬТУРА И СПОРТ</t>
  </si>
  <si>
    <t xml:space="preserve">Физическая культура </t>
  </si>
  <si>
    <t>11</t>
  </si>
  <si>
    <t xml:space="preserve"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"Кореневский сельсовет"Кореневского района </t>
  </si>
  <si>
    <t>Подпрограмма «Реализация муниципальной политики в сфере физической культуры и спорта» на территории муниципального образования "Кореневский сельсовет" Кореневского района "</t>
  </si>
  <si>
    <t>Основное мероприятие «Содействие физическому воспитанию, вовлечение населения в занятия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</si>
  <si>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</si>
  <si>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</si>
  <si>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Приложение №8</t>
  </si>
  <si>
    <t>Условно утвержденные расходы</t>
  </si>
  <si>
    <t xml:space="preserve"> Муниципальная программа «Развитие муници­пальной службы в Кореневском сельсовете Кореневского района»</t>
  </si>
  <si>
    <t>08 3</t>
  </si>
  <si>
    <t>Приложение №9</t>
  </si>
  <si>
    <t>"О бюджете Кореневского сельсоветаКореневского района</t>
  </si>
  <si>
    <t>ГРБС</t>
  </si>
  <si>
    <t xml:space="preserve"> Гражданская оборона</t>
  </si>
  <si>
    <t>2</t>
  </si>
  <si>
    <t>Муниципальная программа «Энергосбережение и повышение энергетической эффективности в муниципальном образовании «Кореневский сельсовет» Кореневского района »</t>
  </si>
  <si>
    <t xml:space="preserve">05 </t>
  </si>
  <si>
    <t>Подпрограмма «Энергосбережение в муниципальном образовании «Кореневский сельсовет»» муниципальной программы «Энергосбережение и повышение энергетической эффективности в муниципальном образовании «Кореневский сельсовет» Кореневского района »</t>
  </si>
  <si>
    <t>05 1</t>
  </si>
  <si>
    <t xml:space="preserve">05 1 01 </t>
  </si>
  <si>
    <t>05 1 01 С1434</t>
  </si>
  <si>
    <t xml:space="preserve">Муниципальная программа  «Обеспечение доступным и комфортным жильем коммунальными услугами  граждан в муниципальном образовании «Кореневский сельсовет» Кореневского района» </t>
  </si>
  <si>
    <t xml:space="preserve">Подпрограмма: «Обеспечение качественными услугами ЖКХ населения «МО» «Кореневский сельсовет» Кореневского района» муниципальной программы  «Обеспечение доступным и комфортным жильем коммунальными услугами  граждан в муниципальном образовании «Кореневский сельсовет» Кореневского района» </t>
  </si>
  <si>
    <t>07 1</t>
  </si>
  <si>
    <t>Основное мероприятие «Содействие  повышению уровня комплексного благоустройства территории населенных пунктов»</t>
  </si>
  <si>
    <t xml:space="preserve">07 1 01 </t>
  </si>
  <si>
    <t>07 1 01 С1433</t>
  </si>
  <si>
    <t>071 03 С1433</t>
  </si>
  <si>
    <t>071 04 С1457</t>
  </si>
  <si>
    <t>Муниципальная программа«Повышение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«Кореневский сельсовет» Кореневского района »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</si>
  <si>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«Кореневский сельсовет» Кореневского района »</t>
  </si>
  <si>
    <t xml:space="preserve">08  1 </t>
  </si>
  <si>
    <t>Основное мероприятие «Создание условий для вовлечения молодежи в активную общественную деятельность»</t>
  </si>
  <si>
    <t>08 1 01 С1414</t>
  </si>
  <si>
    <t xml:space="preserve">08  3 </t>
  </si>
  <si>
    <t xml:space="preserve">08 3 01 </t>
  </si>
  <si>
    <t>08 3 01 С1406</t>
  </si>
  <si>
    <t xml:space="preserve"> Муниципальная программа «Развитие муниципальной службы в Кореневском сельсовета Кореневского района»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</si>
  <si>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Кореневском  сельсовета Кореневского района»</t>
  </si>
  <si>
    <t>09 1</t>
  </si>
  <si>
    <t>Основное мероприятие «Обеспечение материально техническими ресурсами и информационно-коммуникационными ресурсами»</t>
  </si>
  <si>
    <t>09 1 02</t>
  </si>
  <si>
    <t>09 1 02 С1437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</si>
  <si>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на территории муниципального образования «Кореневский сельсовет» Кореневского района»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</si>
  <si>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«Кореневский сельсовет» Кореневского района Курской области муниципальной программы  ««Защита населения и территории от чрезвычайных ситуаций, обеспечение пожарной безопасности и безопасности людей на водных объектах на территории муниципального образования «Кореневский сельсовет» Кореневского района»</t>
  </si>
  <si>
    <t>13 1</t>
  </si>
  <si>
    <t>Основное мероприятие «Содействие развитию системы пожарной безопасности на территории муниципального образования «Кореневский сельсовет»»</t>
  </si>
  <si>
    <t>Обеспечение первичных мер пожарной безопасности в границах  населенных пунктов муниципальных образований</t>
  </si>
  <si>
    <t>13 1 01 С1415</t>
  </si>
  <si>
    <t xml:space="preserve">Отдельные  мероприятий  в области гражданской обороны, защиты населения и территорий от чрезвычайных ситуаций, безопасности людей на водных объектах </t>
  </si>
  <si>
    <t>13 2 01 С1460</t>
  </si>
  <si>
    <t xml:space="preserve">Отдельные мероприятий  в области гражданской обороны, защиты населения и территорий от чрезвычайных ситуаций, безопасности людей на водных объектах </t>
  </si>
  <si>
    <t>13 2 02 С1460</t>
  </si>
  <si>
    <t xml:space="preserve"> Закупка товаров, работ и услуг для обеспечения государственных (муниципальных) нужд</t>
  </si>
  <si>
    <t>16 2 01 L5670</t>
  </si>
  <si>
    <t>18</t>
  </si>
  <si>
    <t>18 1 F2</t>
  </si>
  <si>
    <t>18 1 F2 55550</t>
  </si>
  <si>
    <t xml:space="preserve">71 1 00 </t>
  </si>
  <si>
    <t>Обеспечение деятельности  и выполнение функций органов местного самоуправления</t>
  </si>
  <si>
    <t>71 1 00 С1402</t>
  </si>
  <si>
    <t>73 1 00 С1402</t>
  </si>
  <si>
    <t>Осуществление переданных полномочий в сфере внешнего муниципального финансового контроля</t>
  </si>
  <si>
    <t>74 3 00 П1484</t>
  </si>
  <si>
    <t>Реализация государственных функций связанных с общегосударственным управлением</t>
  </si>
  <si>
    <t>Выполнение других(прочих) обязательств органа местного самоуправления</t>
  </si>
  <si>
    <t>76 1 00 С1404</t>
  </si>
  <si>
    <t>77 1 00 П1485</t>
  </si>
  <si>
    <t>Непрограммные  расходы органа местного самоуправления</t>
  </si>
  <si>
    <t>77 2 00 С1439</t>
  </si>
  <si>
    <t>77 2 00 51180</t>
  </si>
  <si>
    <t>78</t>
  </si>
  <si>
    <t>Резервный  фонд местной администрации</t>
  </si>
  <si>
    <t>78 1 00 С1403</t>
  </si>
  <si>
    <t>Итого</t>
  </si>
  <si>
    <t>4</t>
  </si>
  <si>
    <t xml:space="preserve">Программа муниципальных внутренних заимствований </t>
  </si>
  <si>
    <t>1. Привлечение внутренних заимствований</t>
  </si>
  <si>
    <t>№ п/п</t>
  </si>
  <si>
    <t>Виды заимствований</t>
  </si>
  <si>
    <t>Предельный срок погашения долговых обязательств</t>
  </si>
  <si>
    <t>Муниципальные ценные бумаги</t>
  </si>
  <si>
    <t>Бюджетные кредиты из других бюджетов бюджетной системы Российской Федерации всего, в том числе:</t>
  </si>
  <si>
    <t>Кредиты кредитных организаций</t>
  </si>
  <si>
    <t>2. Погашение внутренних заимствований</t>
  </si>
  <si>
    <t>Бюджетные кредиты из других бюджетов бюджетной системы Российской Федерации</t>
  </si>
  <si>
    <t xml:space="preserve">Программа муниципальных гарантий </t>
  </si>
  <si>
    <t>Направление (цель) гарантирования</t>
  </si>
  <si>
    <t>Объем гарантий, рублей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</si>
  <si>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</si>
  <si>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</si>
  <si>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</si>
  <si>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гарантии</t>
  </si>
  <si>
    <t>-</t>
  </si>
  <si>
    <t>Всего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</si>
  <si>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</si>
  <si>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</si>
  <si>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Кореневского сельсовета</t>
  </si>
  <si>
    <t>Объем бюджетных ассигнований на исполнение гарантий по возможным гарантийным случаям , рублей</t>
  </si>
  <si>
    <t>За счет источников финансирования дефицита местного бюджета</t>
  </si>
  <si>
    <t>За счет расходов бюджета</t>
  </si>
  <si>
    <t xml:space="preserve">Кореневского сельсовета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</si>
  <si>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</si>
  <si>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Дорожное хозяйство (дорожные фонды)</t>
  </si>
  <si>
    <t>Прочая закупка товаров, работ и услуг для обеспечения государственных (муниципальных) нужд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</si>
  <si>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«Кореневский сельсовет» Кореневского района »</t>
  </si>
  <si>
    <r>
      <t>Подпрограмма</t>
    </r>
    <r>
      <rPr>
        <i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«Снижение рисков  и смягчение последствий  чрезвычайных ситуаций  природного и техногенного характера в муниципальном образовании «Кореневский сельсовет» Кореневского района Курской области»</t>
    </r>
  </si>
  <si>
    <t>1.1. Перечень подлежащих предоставлению муниципальных гарантий Кореневского сельсовета  в 2022году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</si>
  <si>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</si>
  <si>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</si>
  <si>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№5</t>
  </si>
  <si>
    <t>08 3 01</t>
  </si>
  <si>
    <t xml:space="preserve">08 3 </t>
  </si>
  <si>
    <t>08 301</t>
  </si>
  <si>
    <t>Сумма на 2025 год</t>
  </si>
  <si>
    <t>Сумма  на 2025 год</t>
  </si>
  <si>
    <t>Социальная политика</t>
  </si>
  <si>
    <t>Пенсионное обеспечение</t>
  </si>
  <si>
    <t>Непрограммная деятельность органа местного самоуправления</t>
  </si>
  <si>
    <t>77 2</t>
  </si>
  <si>
    <t>Выплата пенсий за выслугу лет и доплат к пенсии муниципальных служащих</t>
  </si>
  <si>
    <t>С 1445</t>
  </si>
  <si>
    <t>300</t>
  </si>
  <si>
    <t>Социальное обеспечение и иные выплаты населению</t>
  </si>
  <si>
    <t xml:space="preserve">к проекту  решения Собрания Депутатов </t>
  </si>
  <si>
    <t>77 2 00 С1445</t>
  </si>
  <si>
    <t xml:space="preserve">к проекту решения Собрания Депутатов </t>
  </si>
  <si>
    <t>Объем привлечения средств в 2025 году (рублей)</t>
  </si>
  <si>
    <t>к проекту решения Собрания депутатов</t>
  </si>
  <si>
    <t>к  проекту решения Собрания депутатов</t>
  </si>
  <si>
    <t>Объем бюджетных ассигнований на исполнение гарантий по возможным гарантийным случаям в 2025 году,рублей</t>
  </si>
  <si>
    <t>к проекту  решения Собрания депутатов</t>
  </si>
  <si>
    <t>к проекту решения Собрания депутатов Кореневского сельсовета</t>
  </si>
  <si>
    <t>к проекту  решения Собрания депутатов Кореневского сельсовета</t>
  </si>
  <si>
    <t>Приложение № 2</t>
  </si>
  <si>
    <t xml:space="preserve">Поступления доходов в бюджет Кореневского сельсовета Кореневского района </t>
  </si>
  <si>
    <t>Приложение №3</t>
  </si>
  <si>
    <t>1. Источники внутреннего финансирования дефицита</t>
  </si>
  <si>
    <t>2. Источники внутреннего финансирования дефицита</t>
  </si>
  <si>
    <t>5</t>
  </si>
  <si>
    <t>Увеличение прочих остатков денежных средств  бюджетов сельских  поселений</t>
  </si>
  <si>
    <t>000 01  05  02  01  10  0000  510</t>
  </si>
  <si>
    <t>Уменьшение прочих остатков денежных средств  бюджетов сельских поселений</t>
  </si>
  <si>
    <t>000 01  05  02  01  10  0000  610</t>
  </si>
  <si>
    <t>Увеличение прочих остатков денежных средств  бюджетов сельских поселений</t>
  </si>
  <si>
    <t xml:space="preserve">Муниципальная программа  "Повышение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"Кореневский сельсовет"Кореневского района" </t>
  </si>
  <si>
    <t>Подпрограмма "Реализация муниципальной политики в сфере физической культуры и спорта» на территории муниципального образования "Кореневский сельсовет" Кореневского района "</t>
  </si>
  <si>
    <t>Муниципальная программа  «Формирование современной городской среды на территории Кореневского сельсовета Кореневского района на 2018- 2025 годы»</t>
  </si>
  <si>
    <t>Курской области на 2024 год и плановый период 2025 и 2026 годов "</t>
  </si>
  <si>
    <t>бюджета Кореневского сельсовета  Кореневского района Курской области на 2024 год</t>
  </si>
  <si>
    <t>2025 и 2026 годов</t>
  </si>
  <si>
    <t>Сумма на 2026 год</t>
  </si>
  <si>
    <t>Курской области на 2024 год  и плановый период 2025 и 2026 годов"</t>
  </si>
  <si>
    <t>Курской области в 2024 году и в плановом периоде 2025 и 2026 годов</t>
  </si>
  <si>
    <t>Сумма  на 2026 год</t>
  </si>
  <si>
    <t>Курской области на 2024 год и плановый период 2025 и 2026 годов"</t>
  </si>
  <si>
    <t>Распределение бюджетных ассигнований по разделам, подразделам, целевым статьям (муниципальным программам Кореневского сельсовета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2024 год и на плановый период 2025 и 2026 годов</t>
  </si>
  <si>
    <t>Ведомственная структура расходов местного бюджета на 2024 год и на плановый период 2025 и 2026 годов</t>
  </si>
  <si>
    <t xml:space="preserve"> муниципального образования "Кореневского сельсовета" на 2024 год</t>
  </si>
  <si>
    <t xml:space="preserve">Объем привлечения средств в 2024 году (рублей) </t>
  </si>
  <si>
    <t>Объем погашения средств в 2024 году (рублей)</t>
  </si>
  <si>
    <t xml:space="preserve">Распределение бюджетных ассигнований по целевым статьям (муниципальным программам Кореневского сельсовета Кореневского района Курской области и непрограммным направлениям деятельности), группам видов расходов классификации расходов бюджета  Кореневского сельсовета Кореневского района Курской области на 2024 год </t>
  </si>
  <si>
    <t>муниципального образования "Кореневский сельсовет" на 2025-2026 годы</t>
  </si>
  <si>
    <t>Курской области на 2024 год и  плановый период 2025 и 2026 годов"</t>
  </si>
  <si>
    <t>Кореневского сельсовета на 2024 год</t>
  </si>
  <si>
    <t>Кореневского сельсовета  по возможным гарантийным случаям в 2024 году</t>
  </si>
  <si>
    <t>Курской области на 2024 год и  плановый период 2025  и 2026 годов"</t>
  </si>
  <si>
    <t>Кореневского сельсовета на 2025-2026 годы</t>
  </si>
  <si>
    <t>1.1. Перечень подлежащих предоставлению муниципальных гарантий Кореневского сельсовета в 2025-2026 годах</t>
  </si>
  <si>
    <t>Объем бюджетных ассигнований на исполнение гарантий по возможным гарантийным случаям в 2026 году,рублей</t>
  </si>
  <si>
    <t>Кореневского сельсовета по возможным гарантийным случаям, в 2025-2026 годах</t>
  </si>
  <si>
    <t>2 02 15002 10 0000 150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</si>
  <si>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</si>
  <si>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 на поддержку мер по обеспечению сбалансированности бюджетов </t>
  </si>
  <si>
    <t>202 15002 00 0000 150</t>
  </si>
  <si>
    <t>Объем привлечения средств в 2026 году (рублей)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</si>
</sst>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left"/>
      <protection/>
    </xf>
    <xf numFmtId="172" fontId="5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4">
      <alignment/>
      <protection/>
    </xf>
    <xf numFmtId="49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57" applyFont="1" applyFill="1" applyAlignment="1">
      <alignment vertical="top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3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 wrapText="1"/>
      <protection/>
    </xf>
    <xf numFmtId="3" fontId="15" fillId="0" borderId="10" xfId="58" applyNumberFormat="1" applyFont="1" applyFill="1" applyBorder="1" applyAlignment="1">
      <alignment horizontal="center" vertical="center" wrapText="1"/>
      <protection/>
    </xf>
    <xf numFmtId="0" fontId="16" fillId="0" borderId="0" xfId="54" applyFont="1">
      <alignment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4" fontId="15" fillId="0" borderId="10" xfId="56" applyNumberFormat="1" applyFont="1" applyFill="1" applyBorder="1" applyAlignment="1">
      <alignment horizontal="center" vertical="center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172" fontId="17" fillId="0" borderId="0" xfId="54" applyNumberFormat="1" applyFont="1">
      <alignment/>
      <protection/>
    </xf>
    <xf numFmtId="0" fontId="14" fillId="0" borderId="0" xfId="54" applyFont="1" applyAlignment="1">
      <alignment wrapText="1"/>
      <protection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0" fillId="0" borderId="0" xfId="54" applyFont="1">
      <alignment/>
      <protection/>
    </xf>
    <xf numFmtId="172" fontId="12" fillId="0" borderId="0" xfId="54" applyNumberFormat="1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19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172" fontId="19" fillId="0" borderId="0" xfId="54" applyNumberFormat="1" applyFont="1" applyAlignment="1">
      <alignment horizontal="center"/>
      <protection/>
    </xf>
    <xf numFmtId="0" fontId="24" fillId="0" borderId="0" xfId="54" applyFont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4" fillId="0" borderId="10" xfId="42" applyNumberFormat="1" applyFont="1" applyFill="1" applyBorder="1" applyAlignment="1" applyProtection="1">
      <alignment wrapText="1"/>
      <protection/>
    </xf>
    <xf numFmtId="0" fontId="12" fillId="0" borderId="0" xfId="54" applyFont="1" applyAlignment="1">
      <alignment vertical="center" wrapText="1"/>
      <protection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justify" wrapText="1"/>
    </xf>
    <xf numFmtId="0" fontId="19" fillId="0" borderId="0" xfId="0" applyFont="1" applyAlignment="1">
      <alignment horizontal="justify" wrapText="1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4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172" fontId="14" fillId="0" borderId="0" xfId="54" applyNumberFormat="1" applyFont="1" applyAlignment="1">
      <alignment/>
      <protection/>
    </xf>
    <xf numFmtId="0" fontId="17" fillId="0" borderId="0" xfId="54" applyFont="1">
      <alignment/>
      <protection/>
    </xf>
    <xf numFmtId="172" fontId="14" fillId="0" borderId="0" xfId="54" applyNumberFormat="1" applyFont="1">
      <alignment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172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72" fontId="16" fillId="0" borderId="0" xfId="0" applyNumberFormat="1" applyFont="1" applyBorder="1" applyAlignment="1">
      <alignment vertical="center"/>
    </xf>
    <xf numFmtId="0" fontId="5" fillId="0" borderId="0" xfId="59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17" fillId="0" borderId="0" xfId="66" applyFont="1" applyFill="1" applyAlignment="1">
      <alignment vertical="center" wrapText="1"/>
      <protection/>
    </xf>
    <xf numFmtId="0" fontId="17" fillId="0" borderId="0" xfId="66" applyFont="1" applyAlignment="1">
      <alignment vertical="center" wrapText="1"/>
      <protection/>
    </xf>
    <xf numFmtId="49" fontId="9" fillId="0" borderId="10" xfId="66" applyNumberFormat="1" applyFont="1" applyFill="1" applyBorder="1" applyAlignment="1">
      <alignment horizontal="center" vertical="top" wrapText="1"/>
      <protection/>
    </xf>
    <xf numFmtId="49" fontId="9" fillId="0" borderId="10" xfId="0" applyNumberFormat="1" applyFont="1" applyFill="1" applyBorder="1" applyAlignment="1">
      <alignment horizontal="center" vertical="top" wrapText="1"/>
    </xf>
    <xf numFmtId="4" fontId="9" fillId="0" borderId="10" xfId="66" applyNumberFormat="1" applyFont="1" applyFill="1" applyBorder="1" applyAlignment="1">
      <alignment horizontal="center" vertical="top" wrapText="1"/>
      <protection/>
    </xf>
    <xf numFmtId="4" fontId="9" fillId="0" borderId="10" xfId="0" applyNumberFormat="1" applyFont="1" applyFill="1" applyBorder="1" applyAlignment="1">
      <alignment horizontal="center" vertical="top" wrapText="1"/>
    </xf>
    <xf numFmtId="0" fontId="17" fillId="0" borderId="0" xfId="59" applyFont="1" applyFill="1" applyAlignment="1">
      <alignment vertical="center"/>
      <protection/>
    </xf>
    <xf numFmtId="0" fontId="17" fillId="0" borderId="0" xfId="59" applyFont="1" applyFill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15" fillId="0" borderId="0" xfId="59" applyFont="1" applyFill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7" fillId="0" borderId="0" xfId="59" applyFont="1" applyFill="1" applyAlignment="1">
      <alignment horizontal="center" vertical="center" wrapText="1"/>
      <protection/>
    </xf>
    <xf numFmtId="0" fontId="15" fillId="0" borderId="0" xfId="59" applyFont="1" applyFill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8" fillId="0" borderId="13" xfId="0" applyFont="1" applyBorder="1" applyAlignment="1">
      <alignment horizontal="justify" vertical="top" wrapText="1"/>
    </xf>
    <xf numFmtId="49" fontId="9" fillId="0" borderId="13" xfId="66" applyNumberFormat="1" applyFont="1" applyFill="1" applyBorder="1" applyAlignment="1">
      <alignment horizontal="center" vertical="top" wrapText="1"/>
      <protection/>
    </xf>
    <xf numFmtId="49" fontId="9" fillId="0" borderId="13" xfId="0" applyNumberFormat="1" applyFont="1" applyFill="1" applyBorder="1" applyAlignment="1">
      <alignment horizontal="center" vertical="top" wrapText="1"/>
    </xf>
    <xf numFmtId="4" fontId="9" fillId="0" borderId="13" xfId="66" applyNumberFormat="1" applyFont="1" applyFill="1" applyBorder="1" applyAlignment="1">
      <alignment horizontal="center" vertical="top" wrapText="1"/>
      <protection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172" fontId="14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57" applyFont="1" applyFill="1" applyAlignment="1">
      <alignment vertical="top"/>
      <protection/>
    </xf>
    <xf numFmtId="0" fontId="17" fillId="0" borderId="0" xfId="59" applyFont="1" applyFill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4" fontId="14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right" vertical="center" wrapText="1"/>
    </xf>
    <xf numFmtId="172" fontId="14" fillId="0" borderId="10" xfId="0" applyNumberFormat="1" applyFont="1" applyFill="1" applyBorder="1" applyAlignment="1">
      <alignment vertical="center" wrapText="1"/>
    </xf>
    <xf numFmtId="2" fontId="9" fillId="0" borderId="10" xfId="66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66" applyNumberFormat="1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3" fontId="9" fillId="0" borderId="10" xfId="0" applyNumberFormat="1" applyFont="1" applyFill="1" applyBorder="1" applyAlignment="1">
      <alignment horizontal="left" vertical="top" wrapText="1"/>
    </xf>
    <xf numFmtId="172" fontId="14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center" wrapText="1"/>
    </xf>
    <xf numFmtId="49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10" xfId="66" applyNumberFormat="1" applyFont="1" applyFill="1" applyBorder="1" applyAlignment="1">
      <alignment horizontal="center" wrapText="1"/>
      <protection/>
    </xf>
    <xf numFmtId="3" fontId="17" fillId="0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left" vertical="top"/>
    </xf>
    <xf numFmtId="0" fontId="14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0" fillId="0" borderId="0" xfId="53">
      <alignment/>
      <protection/>
    </xf>
    <xf numFmtId="172" fontId="0" fillId="0" borderId="0" xfId="53" applyNumberFormat="1">
      <alignment/>
      <protection/>
    </xf>
    <xf numFmtId="0" fontId="12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8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14" fillId="0" borderId="0" xfId="53" applyFont="1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172" fontId="22" fillId="0" borderId="0" xfId="53" applyNumberFormat="1" applyFont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172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vertical="center"/>
      <protection/>
    </xf>
    <xf numFmtId="172" fontId="22" fillId="0" borderId="0" xfId="53" applyNumberFormat="1" applyFont="1" applyAlignment="1">
      <alignment horizontal="right"/>
      <protection/>
    </xf>
    <xf numFmtId="1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Border="1">
      <alignment/>
      <protection/>
    </xf>
    <xf numFmtId="1" fontId="12" fillId="33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28" fillId="0" borderId="0" xfId="53" applyFont="1" applyAlignment="1">
      <alignment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1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Font="1">
      <alignment/>
      <protection/>
    </xf>
    <xf numFmtId="2" fontId="17" fillId="0" borderId="10" xfId="66" applyNumberFormat="1" applyFont="1" applyFill="1" applyBorder="1" applyAlignment="1">
      <alignment horizontal="left" vertical="center" wrapText="1"/>
      <protection/>
    </xf>
    <xf numFmtId="49" fontId="17" fillId="0" borderId="10" xfId="66" applyNumberFormat="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0" fontId="31" fillId="0" borderId="0" xfId="66" applyFont="1" applyFill="1" applyAlignment="1">
      <alignment vertical="center" wrapText="1"/>
      <protection/>
    </xf>
    <xf numFmtId="0" fontId="31" fillId="0" borderId="0" xfId="66" applyFont="1" applyAlignment="1">
      <alignment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vertical="center" wrapText="1"/>
    </xf>
    <xf numFmtId="0" fontId="14" fillId="0" borderId="10" xfId="0" applyFont="1" applyBorder="1" applyAlignment="1">
      <alignment horizontal="justify" vertical="top" wrapText="1"/>
    </xf>
    <xf numFmtId="49" fontId="17" fillId="0" borderId="10" xfId="57" applyNumberFormat="1" applyFont="1" applyFill="1" applyBorder="1" applyAlignment="1">
      <alignment horizontal="center" vertical="top" wrapText="1"/>
      <protection/>
    </xf>
    <xf numFmtId="0" fontId="14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justify" vertical="top" wrapText="1"/>
    </xf>
    <xf numFmtId="49" fontId="17" fillId="0" borderId="13" xfId="66" applyNumberFormat="1" applyFont="1" applyFill="1" applyBorder="1" applyAlignment="1">
      <alignment horizontal="center" vertical="top" wrapText="1"/>
      <protection/>
    </xf>
    <xf numFmtId="49" fontId="17" fillId="0" borderId="13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left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vertical="top" wrapText="1"/>
    </xf>
    <xf numFmtId="4" fontId="4" fillId="0" borderId="13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67" fillId="0" borderId="10" xfId="42" applyNumberFormat="1" applyFont="1" applyFill="1" applyBorder="1" applyAlignment="1" applyProtection="1">
      <alignment horizontal="justify" vertical="top" wrapText="1"/>
      <protection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4" fontId="9" fillId="0" borderId="10" xfId="57" applyNumberFormat="1" applyFont="1" applyFill="1" applyBorder="1" applyAlignment="1">
      <alignment horizontal="center" vertical="top" wrapText="1"/>
      <protection/>
    </xf>
    <xf numFmtId="0" fontId="9" fillId="0" borderId="10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172" fontId="14" fillId="0" borderId="12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 vertical="center"/>
    </xf>
    <xf numFmtId="0" fontId="68" fillId="0" borderId="10" xfId="42" applyNumberFormat="1" applyFont="1" applyFill="1" applyBorder="1" applyAlignment="1" applyProtection="1">
      <alignment horizontal="justify" vertical="top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0" fontId="67" fillId="0" borderId="10" xfId="42" applyNumberFormat="1" applyFont="1" applyFill="1" applyBorder="1" applyAlignment="1" applyProtection="1">
      <alignment horizontal="left" vertical="top" wrapText="1"/>
      <protection/>
    </xf>
    <xf numFmtId="4" fontId="17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5" fillId="0" borderId="10" xfId="56" applyNumberFormat="1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/>
      <protection/>
    </xf>
    <xf numFmtId="172" fontId="14" fillId="0" borderId="10" xfId="54" applyNumberFormat="1" applyFont="1" applyBorder="1" applyAlignment="1">
      <alignment horizontal="center" vertical="center" wrapText="1"/>
      <protection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17" fillId="0" borderId="10" xfId="66" applyNumberFormat="1" applyFont="1" applyFill="1" applyBorder="1" applyAlignment="1">
      <alignment horizontal="center" vertical="center" wrapText="1"/>
      <protection/>
    </xf>
    <xf numFmtId="4" fontId="17" fillId="0" borderId="10" xfId="59" applyNumberFormat="1" applyFont="1" applyFill="1" applyBorder="1" applyAlignment="1">
      <alignment horizontal="center" vertical="center" wrapText="1"/>
      <protection/>
    </xf>
    <xf numFmtId="4" fontId="17" fillId="0" borderId="10" xfId="57" applyNumberFormat="1" applyFont="1" applyFill="1" applyBorder="1" applyAlignment="1">
      <alignment horizontal="center" vertical="center" wrapText="1"/>
      <protection/>
    </xf>
    <xf numFmtId="4" fontId="17" fillId="0" borderId="13" xfId="66" applyNumberFormat="1" applyFont="1" applyFill="1" applyBorder="1" applyAlignment="1">
      <alignment horizontal="center" vertical="center" wrapText="1"/>
      <protection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7" fillId="0" borderId="15" xfId="59" applyFont="1" applyFill="1" applyBorder="1" applyAlignment="1">
      <alignment horizontal="center" vertical="center" wrapText="1"/>
      <protection/>
    </xf>
    <xf numFmtId="4" fontId="17" fillId="0" borderId="14" xfId="0" applyNumberFormat="1" applyFont="1" applyFill="1" applyBorder="1" applyAlignment="1">
      <alignment horizontal="center" vertical="center" wrapText="1"/>
    </xf>
    <xf numFmtId="2" fontId="17" fillId="0" borderId="15" xfId="66" applyNumberFormat="1" applyFont="1" applyBorder="1" applyAlignment="1">
      <alignment horizontal="center" vertical="center" wrapText="1"/>
      <protection/>
    </xf>
    <xf numFmtId="4" fontId="17" fillId="0" borderId="14" xfId="66" applyNumberFormat="1" applyFont="1" applyFill="1" applyBorder="1" applyAlignment="1">
      <alignment horizontal="center" vertical="center" wrapText="1"/>
      <protection/>
    </xf>
    <xf numFmtId="0" fontId="17" fillId="0" borderId="15" xfId="66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horizont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right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4" fontId="15" fillId="0" borderId="11" xfId="56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 wrapText="1"/>
    </xf>
    <xf numFmtId="172" fontId="13" fillId="33" borderId="1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3" fillId="0" borderId="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right" vertical="center"/>
      <protection/>
    </xf>
    <xf numFmtId="0" fontId="0" fillId="0" borderId="0" xfId="0" applyAlignment="1">
      <alignment/>
    </xf>
    <xf numFmtId="4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right"/>
      <protection/>
    </xf>
    <xf numFmtId="0" fontId="12" fillId="0" borderId="0" xfId="54" applyFont="1" applyBorder="1" applyAlignment="1">
      <alignment horizontal="right"/>
      <protection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2" fillId="0" borderId="0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172" fontId="26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Border="1" applyAlignment="1">
      <alignment horizontal="right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right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172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3" fontId="12" fillId="0" borderId="10" xfId="53" applyNumberFormat="1" applyFont="1" applyBorder="1" applyAlignment="1">
      <alignment horizontal="center" vertical="center" wrapText="1"/>
      <protection/>
    </xf>
    <xf numFmtId="1" fontId="12" fillId="33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right"/>
      <protection/>
    </xf>
    <xf numFmtId="0" fontId="12" fillId="0" borderId="10" xfId="53" applyFont="1" applyBorder="1" applyAlignment="1">
      <alignment horizontal="justify" vertical="center"/>
      <protection/>
    </xf>
    <xf numFmtId="0" fontId="22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top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%00&#22649;&#62593;&#7483;&#18559;&#11439;&#23938;&#34244;&#25383;%00%00&#43941;%00" TargetMode="External" /><Relationship Id="rId2" Type="http://schemas.openxmlformats.org/officeDocument/2006/relationships/hyperlink" Target="consultantplus://offline/ref=C6EF3AE28B6C46D1117CBBA251A07B11C6C7C5768D62628200322DA1BBA42282C9440EEF08E6CC43400635U6VAM%00&#22649;&#62593;&#7483;&#18559;&#11439;&#23938;&#34244;&#25383;%00%00&#43941;%00" TargetMode="External" /><Relationship Id="rId3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4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="75" zoomScaleNormal="75" zoomScaleSheetLayoutView="75" zoomScalePageLayoutView="0" workbookViewId="0" topLeftCell="A1">
      <selection activeCell="E43" sqref="E43"/>
    </sheetView>
  </sheetViews>
  <sheetFormatPr defaultColWidth="9.140625" defaultRowHeight="15"/>
  <cols>
    <col min="1" max="1" width="42.421875" style="1" customWidth="1"/>
    <col min="2" max="2" width="75.140625" style="2" customWidth="1"/>
    <col min="3" max="3" width="18.421875" style="3" customWidth="1"/>
    <col min="4" max="4" width="18.57421875" style="4" customWidth="1"/>
    <col min="5" max="16384" width="9.140625" style="4" customWidth="1"/>
  </cols>
  <sheetData>
    <row r="1" spans="1:5" s="6" customFormat="1" ht="21">
      <c r="A1" s="5"/>
      <c r="B1" s="316" t="s">
        <v>0</v>
      </c>
      <c r="C1" s="316"/>
      <c r="D1" s="317"/>
      <c r="E1" s="317"/>
    </row>
    <row r="2" spans="1:5" s="8" customFormat="1" ht="27.75" customHeight="1">
      <c r="A2" s="318" t="s">
        <v>375</v>
      </c>
      <c r="B2" s="318"/>
      <c r="C2" s="318"/>
      <c r="D2" s="319"/>
      <c r="E2" s="319"/>
    </row>
    <row r="3" spans="1:5" s="10" customFormat="1" ht="23.25" customHeight="1">
      <c r="A3" s="320" t="s">
        <v>1</v>
      </c>
      <c r="B3" s="320"/>
      <c r="C3" s="320"/>
      <c r="D3" s="319"/>
      <c r="E3" s="319"/>
    </row>
    <row r="4" spans="1:5" s="10" customFormat="1" ht="32.25" customHeight="1">
      <c r="A4" s="320" t="s">
        <v>390</v>
      </c>
      <c r="B4" s="320"/>
      <c r="C4" s="320"/>
      <c r="D4" s="319"/>
      <c r="E4" s="319"/>
    </row>
    <row r="5" spans="1:3" s="12" customFormat="1" ht="20.25">
      <c r="A5" s="11"/>
      <c r="B5" s="322"/>
      <c r="C5" s="322"/>
    </row>
    <row r="6" spans="1:3" s="12" customFormat="1" ht="15.75">
      <c r="A6" s="11"/>
      <c r="B6" s="323"/>
      <c r="C6" s="323"/>
    </row>
    <row r="7" spans="1:3" s="13" customFormat="1" ht="25.5" customHeight="1">
      <c r="A7" s="321" t="s">
        <v>379</v>
      </c>
      <c r="B7" s="321"/>
      <c r="C7" s="321"/>
    </row>
    <row r="8" spans="1:3" s="13" customFormat="1" ht="29.25" customHeight="1">
      <c r="A8" s="321" t="s">
        <v>391</v>
      </c>
      <c r="B8" s="321"/>
      <c r="C8" s="321"/>
    </row>
    <row r="9" spans="1:3" s="13" customFormat="1" ht="18.75">
      <c r="A9" s="14"/>
      <c r="B9" s="15"/>
      <c r="C9" s="16"/>
    </row>
    <row r="10" spans="1:3" s="13" customFormat="1" ht="18.75">
      <c r="A10" s="14"/>
      <c r="C10" s="16" t="s">
        <v>2</v>
      </c>
    </row>
    <row r="11" spans="1:3" s="19" customFormat="1" ht="54" customHeight="1">
      <c r="A11" s="17" t="s">
        <v>3</v>
      </c>
      <c r="B11" s="306" t="s">
        <v>4</v>
      </c>
      <c r="C11" s="274" t="s">
        <v>23</v>
      </c>
    </row>
    <row r="12" spans="1:3" s="19" customFormat="1" ht="51.75" customHeight="1">
      <c r="A12" s="20" t="s">
        <v>5</v>
      </c>
      <c r="B12" s="21" t="s">
        <v>6</v>
      </c>
      <c r="C12" s="307">
        <v>0</v>
      </c>
    </row>
    <row r="13" spans="1:3" s="19" customFormat="1" ht="54.75" customHeight="1">
      <c r="A13" s="20" t="s">
        <v>7</v>
      </c>
      <c r="B13" s="21" t="s">
        <v>8</v>
      </c>
      <c r="C13" s="22">
        <f>C14+C18</f>
        <v>0</v>
      </c>
    </row>
    <row r="14" spans="1:3" s="19" customFormat="1" ht="33" customHeight="1">
      <c r="A14" s="23" t="s">
        <v>9</v>
      </c>
      <c r="B14" s="24" t="s">
        <v>10</v>
      </c>
      <c r="C14" s="25">
        <f>C15</f>
        <v>-4083446</v>
      </c>
    </row>
    <row r="15" spans="1:3" s="19" customFormat="1" ht="44.25" customHeight="1">
      <c r="A15" s="23" t="s">
        <v>11</v>
      </c>
      <c r="B15" s="24" t="s">
        <v>12</v>
      </c>
      <c r="C15" s="25">
        <f>C16</f>
        <v>-4083446</v>
      </c>
    </row>
    <row r="16" spans="1:3" s="19" customFormat="1" ht="37.5" customHeight="1">
      <c r="A16" s="23" t="s">
        <v>13</v>
      </c>
      <c r="B16" s="24" t="s">
        <v>14</v>
      </c>
      <c r="C16" s="25">
        <f>C17</f>
        <v>-4083446</v>
      </c>
    </row>
    <row r="17" spans="1:3" s="19" customFormat="1" ht="37.5">
      <c r="A17" s="23" t="s">
        <v>383</v>
      </c>
      <c r="B17" s="24" t="s">
        <v>382</v>
      </c>
      <c r="C17" s="25">
        <v>-4083446</v>
      </c>
    </row>
    <row r="18" spans="1:3" s="19" customFormat="1" ht="30" customHeight="1">
      <c r="A18" s="23" t="s">
        <v>15</v>
      </c>
      <c r="B18" s="24" t="s">
        <v>16</v>
      </c>
      <c r="C18" s="25">
        <f>C19</f>
        <v>4083446</v>
      </c>
    </row>
    <row r="19" spans="1:3" s="19" customFormat="1" ht="41.25" customHeight="1">
      <c r="A19" s="23" t="s">
        <v>17</v>
      </c>
      <c r="B19" s="24" t="s">
        <v>18</v>
      </c>
      <c r="C19" s="25">
        <f>C20</f>
        <v>4083446</v>
      </c>
    </row>
    <row r="20" spans="1:3" s="19" customFormat="1" ht="48.75" customHeight="1">
      <c r="A20" s="23" t="s">
        <v>19</v>
      </c>
      <c r="B20" s="24" t="s">
        <v>20</v>
      </c>
      <c r="C20" s="25">
        <f>C21</f>
        <v>4083446</v>
      </c>
    </row>
    <row r="21" spans="1:3" s="19" customFormat="1" ht="37.5">
      <c r="A21" s="23" t="s">
        <v>385</v>
      </c>
      <c r="B21" s="24" t="s">
        <v>384</v>
      </c>
      <c r="C21" s="25">
        <v>4083446</v>
      </c>
    </row>
    <row r="22" spans="1:3" s="19" customFormat="1" ht="37.5">
      <c r="A22" s="23"/>
      <c r="B22" s="21" t="s">
        <v>21</v>
      </c>
      <c r="C22" s="22">
        <f>C12</f>
        <v>0</v>
      </c>
    </row>
    <row r="23" spans="1:3" s="19" customFormat="1" ht="18.75">
      <c r="A23" s="26"/>
      <c r="B23" s="27"/>
      <c r="C23" s="28"/>
    </row>
    <row r="24" spans="1:3" s="19" customFormat="1" ht="18.75">
      <c r="A24" s="26"/>
      <c r="B24" s="27"/>
      <c r="C24" s="28"/>
    </row>
    <row r="25" spans="1:4" s="19" customFormat="1" ht="18.75">
      <c r="A25" s="315" t="s">
        <v>380</v>
      </c>
      <c r="B25" s="315"/>
      <c r="C25" s="315"/>
      <c r="D25" s="315"/>
    </row>
    <row r="26" spans="1:4" s="19" customFormat="1" ht="18.75">
      <c r="A26" s="315" t="s">
        <v>22</v>
      </c>
      <c r="B26" s="315"/>
      <c r="C26" s="315"/>
      <c r="D26" s="315"/>
    </row>
    <row r="27" spans="1:4" s="19" customFormat="1" ht="18.75">
      <c r="A27" s="298"/>
      <c r="B27" s="299" t="s">
        <v>392</v>
      </c>
      <c r="C27" s="299"/>
      <c r="D27" s="300"/>
    </row>
    <row r="28" spans="1:4" s="19" customFormat="1" ht="18.75">
      <c r="A28" s="298"/>
      <c r="B28" s="29"/>
      <c r="C28" s="29"/>
      <c r="D28" s="300" t="s">
        <v>2</v>
      </c>
    </row>
    <row r="29" spans="1:4" s="19" customFormat="1" ht="37.5">
      <c r="A29" s="17" t="s">
        <v>3</v>
      </c>
      <c r="B29" s="17" t="s">
        <v>4</v>
      </c>
      <c r="C29" s="18" t="s">
        <v>356</v>
      </c>
      <c r="D29" s="18" t="s">
        <v>393</v>
      </c>
    </row>
    <row r="30" spans="1:4" s="19" customFormat="1" ht="37.5">
      <c r="A30" s="301" t="s">
        <v>5</v>
      </c>
      <c r="B30" s="21" t="s">
        <v>6</v>
      </c>
      <c r="C30" s="272">
        <v>0</v>
      </c>
      <c r="D30" s="272">
        <f>D31</f>
        <v>0</v>
      </c>
    </row>
    <row r="31" spans="1:4" s="19" customFormat="1" ht="37.5">
      <c r="A31" s="301" t="s">
        <v>7</v>
      </c>
      <c r="B31" s="21" t="s">
        <v>8</v>
      </c>
      <c r="C31" s="272">
        <f>C32+C36</f>
        <v>0</v>
      </c>
      <c r="D31" s="272">
        <v>0</v>
      </c>
    </row>
    <row r="32" spans="1:4" s="19" customFormat="1" ht="18.75">
      <c r="A32" s="302" t="s">
        <v>9</v>
      </c>
      <c r="B32" s="24" t="s">
        <v>10</v>
      </c>
      <c r="C32" s="273">
        <f aca="true" t="shared" si="0" ref="C32:D34">C33</f>
        <v>-3711189</v>
      </c>
      <c r="D32" s="273">
        <f t="shared" si="0"/>
        <v>-3741215</v>
      </c>
    </row>
    <row r="33" spans="1:4" s="19" customFormat="1" ht="18.75">
      <c r="A33" s="302" t="s">
        <v>11</v>
      </c>
      <c r="B33" s="24" t="s">
        <v>12</v>
      </c>
      <c r="C33" s="273">
        <f t="shared" si="0"/>
        <v>-3711189</v>
      </c>
      <c r="D33" s="273">
        <f t="shared" si="0"/>
        <v>-3741215</v>
      </c>
    </row>
    <row r="34" spans="1:4" ht="18.75">
      <c r="A34" s="302" t="s">
        <v>13</v>
      </c>
      <c r="B34" s="24" t="s">
        <v>14</v>
      </c>
      <c r="C34" s="273">
        <f t="shared" si="0"/>
        <v>-3711189</v>
      </c>
      <c r="D34" s="273">
        <f t="shared" si="0"/>
        <v>-3741215</v>
      </c>
    </row>
    <row r="35" spans="1:4" ht="37.5">
      <c r="A35" s="302" t="s">
        <v>383</v>
      </c>
      <c r="B35" s="24" t="s">
        <v>386</v>
      </c>
      <c r="C35" s="273">
        <v>-3711189</v>
      </c>
      <c r="D35" s="273">
        <v>-3741215</v>
      </c>
    </row>
    <row r="36" spans="1:4" ht="18.75">
      <c r="A36" s="303" t="s">
        <v>15</v>
      </c>
      <c r="B36" s="304" t="s">
        <v>16</v>
      </c>
      <c r="C36" s="273">
        <f aca="true" t="shared" si="1" ref="C36:D38">C37</f>
        <v>3711189</v>
      </c>
      <c r="D36" s="273">
        <f t="shared" si="1"/>
        <v>3741215</v>
      </c>
    </row>
    <row r="37" spans="1:4" ht="18.75">
      <c r="A37" s="303" t="s">
        <v>17</v>
      </c>
      <c r="B37" s="304" t="s">
        <v>18</v>
      </c>
      <c r="C37" s="273">
        <f t="shared" si="1"/>
        <v>3711189</v>
      </c>
      <c r="D37" s="273">
        <f t="shared" si="1"/>
        <v>3741215</v>
      </c>
    </row>
    <row r="38" spans="1:4" ht="18.75">
      <c r="A38" s="303" t="s">
        <v>19</v>
      </c>
      <c r="B38" s="304" t="s">
        <v>20</v>
      </c>
      <c r="C38" s="273">
        <f t="shared" si="1"/>
        <v>3711189</v>
      </c>
      <c r="D38" s="273">
        <f t="shared" si="1"/>
        <v>3741215</v>
      </c>
    </row>
    <row r="39" spans="1:4" ht="37.5">
      <c r="A39" s="303" t="s">
        <v>385</v>
      </c>
      <c r="B39" s="304" t="s">
        <v>384</v>
      </c>
      <c r="C39" s="273">
        <v>3711189</v>
      </c>
      <c r="D39" s="273">
        <v>3741215</v>
      </c>
    </row>
    <row r="40" spans="1:4" ht="37.5">
      <c r="A40" s="303"/>
      <c r="B40" s="305" t="s">
        <v>21</v>
      </c>
      <c r="C40" s="272">
        <v>0</v>
      </c>
      <c r="D40" s="272">
        <f>D41</f>
        <v>0</v>
      </c>
    </row>
    <row r="41" spans="1:4" ht="18.75">
      <c r="A41" s="26"/>
      <c r="B41" s="27"/>
      <c r="C41" s="28"/>
      <c r="D41" s="19"/>
    </row>
  </sheetData>
  <sheetProtection selectLockedCells="1" selectUnlockedCells="1"/>
  <mergeCells count="10">
    <mergeCell ref="A25:D25"/>
    <mergeCell ref="A26:D26"/>
    <mergeCell ref="B1:E1"/>
    <mergeCell ref="A2:E2"/>
    <mergeCell ref="A3:E3"/>
    <mergeCell ref="A4:E4"/>
    <mergeCell ref="A7:C7"/>
    <mergeCell ref="A8:C8"/>
    <mergeCell ref="B5:C5"/>
    <mergeCell ref="B6:C6"/>
  </mergeCells>
  <printOptions horizontalCentered="1"/>
  <pageMargins left="0.5513888888888889" right="0.27569444444444446" top="0.4097222222222222" bottom="0.24027777777777778" header="0.5118055555555555" footer="0.5118055555555555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"/>
  <sheetViews>
    <sheetView view="pageBreakPreview" zoomScaleSheetLayoutView="100" zoomScalePageLayoutView="0" workbookViewId="0" topLeftCell="A1">
      <selection activeCell="C35" sqref="C35"/>
    </sheetView>
  </sheetViews>
  <sheetFormatPr defaultColWidth="8.8515625" defaultRowHeight="15"/>
  <cols>
    <col min="1" max="1" width="20.28125" style="11" customWidth="1"/>
    <col min="2" max="2" width="48.8515625" style="36" customWidth="1"/>
    <col min="3" max="3" width="12.00390625" style="37" customWidth="1"/>
    <col min="4" max="4" width="12.421875" style="6" customWidth="1"/>
    <col min="5" max="5" width="12.8515625" style="6" customWidth="1"/>
    <col min="6" max="16384" width="8.8515625" style="6" customWidth="1"/>
  </cols>
  <sheetData>
    <row r="1" spans="1:6" s="8" customFormat="1" ht="15.75" customHeight="1">
      <c r="A1" s="324" t="s">
        <v>376</v>
      </c>
      <c r="B1" s="324"/>
      <c r="C1" s="324"/>
      <c r="D1" s="319"/>
      <c r="E1" s="319"/>
      <c r="F1" s="7"/>
    </row>
    <row r="2" spans="1:6" s="8" customFormat="1" ht="15.75" customHeight="1">
      <c r="A2" s="324" t="s">
        <v>374</v>
      </c>
      <c r="B2" s="324"/>
      <c r="C2" s="324"/>
      <c r="D2" s="319"/>
      <c r="E2" s="319"/>
      <c r="F2" s="7"/>
    </row>
    <row r="3" spans="1:6" s="10" customFormat="1" ht="16.5" customHeight="1">
      <c r="A3" s="325" t="s">
        <v>1</v>
      </c>
      <c r="B3" s="325"/>
      <c r="C3" s="325"/>
      <c r="D3" s="319"/>
      <c r="E3" s="319"/>
      <c r="F3" s="9"/>
    </row>
    <row r="4" spans="1:6" s="10" customFormat="1" ht="16.5" customHeight="1">
      <c r="A4" s="325" t="s">
        <v>394</v>
      </c>
      <c r="B4" s="325"/>
      <c r="C4" s="325"/>
      <c r="D4" s="319"/>
      <c r="E4" s="319"/>
      <c r="F4" s="9"/>
    </row>
    <row r="5" spans="2:3" ht="15.75">
      <c r="B5" s="323"/>
      <c r="C5" s="323"/>
    </row>
    <row r="6" spans="1:3" ht="15">
      <c r="A6" s="38"/>
      <c r="B6" s="326"/>
      <c r="C6" s="326"/>
    </row>
    <row r="7" ht="15.75">
      <c r="D7" s="39"/>
    </row>
    <row r="8" spans="1:5" s="40" customFormat="1" ht="18.75">
      <c r="A8" s="327" t="s">
        <v>377</v>
      </c>
      <c r="B8" s="327"/>
      <c r="C8" s="327"/>
      <c r="D8" s="317"/>
      <c r="E8" s="317"/>
    </row>
    <row r="9" spans="1:3" s="40" customFormat="1" ht="18.75">
      <c r="A9" s="321" t="s">
        <v>395</v>
      </c>
      <c r="B9" s="321"/>
      <c r="C9" s="321"/>
    </row>
    <row r="10" spans="1:3" ht="15">
      <c r="A10" s="41"/>
      <c r="B10" s="42"/>
      <c r="C10" s="43" t="s">
        <v>29</v>
      </c>
    </row>
    <row r="11" spans="1:5" s="44" customFormat="1" ht="74.25" customHeight="1">
      <c r="A11" s="275" t="s">
        <v>30</v>
      </c>
      <c r="B11" s="276" t="s">
        <v>31</v>
      </c>
      <c r="C11" s="277" t="s">
        <v>87</v>
      </c>
      <c r="D11" s="278" t="s">
        <v>357</v>
      </c>
      <c r="E11" s="278" t="s">
        <v>396</v>
      </c>
    </row>
    <row r="12" spans="1:5" ht="35.25" customHeight="1">
      <c r="A12" s="45" t="s">
        <v>32</v>
      </c>
      <c r="B12" s="45" t="s">
        <v>33</v>
      </c>
      <c r="C12" s="46">
        <f>C13+C17+C20+C28</f>
        <v>1926692</v>
      </c>
      <c r="D12" s="70">
        <f>D13+D17+D20+D28</f>
        <v>1944016</v>
      </c>
      <c r="E12" s="70">
        <f>E13+E17+E21+E23+E28</f>
        <v>1997178</v>
      </c>
    </row>
    <row r="13" spans="1:5" ht="34.5" customHeight="1">
      <c r="A13" s="45" t="s">
        <v>34</v>
      </c>
      <c r="B13" s="45" t="s">
        <v>35</v>
      </c>
      <c r="C13" s="46">
        <f>C14</f>
        <v>258500</v>
      </c>
      <c r="D13" s="70">
        <f>D14</f>
        <v>274915</v>
      </c>
      <c r="E13" s="70">
        <f>E14</f>
        <v>327152</v>
      </c>
    </row>
    <row r="14" spans="1:5" ht="25.5" customHeight="1">
      <c r="A14" s="45" t="s">
        <v>36</v>
      </c>
      <c r="B14" s="45" t="s">
        <v>37</v>
      </c>
      <c r="C14" s="46">
        <f>C15+C16</f>
        <v>258500</v>
      </c>
      <c r="D14" s="70">
        <f>D15+D16</f>
        <v>274915</v>
      </c>
      <c r="E14" s="70">
        <f>E15+E16</f>
        <v>327152</v>
      </c>
    </row>
    <row r="15" spans="1:5" ht="75.75" customHeight="1">
      <c r="A15" s="47" t="s">
        <v>38</v>
      </c>
      <c r="B15" s="48" t="s">
        <v>39</v>
      </c>
      <c r="C15" s="49">
        <v>256781</v>
      </c>
      <c r="D15" s="71">
        <v>273196</v>
      </c>
      <c r="E15" s="71">
        <v>325433</v>
      </c>
    </row>
    <row r="16" spans="1:5" ht="49.5" customHeight="1">
      <c r="A16" s="50" t="s">
        <v>40</v>
      </c>
      <c r="B16" s="51" t="s">
        <v>41</v>
      </c>
      <c r="C16" s="49">
        <v>1719</v>
      </c>
      <c r="D16" s="71">
        <v>1719</v>
      </c>
      <c r="E16" s="71">
        <v>1719</v>
      </c>
    </row>
    <row r="17" spans="1:5" ht="26.25" customHeight="1">
      <c r="A17" s="45" t="s">
        <v>42</v>
      </c>
      <c r="B17" s="45" t="s">
        <v>43</v>
      </c>
      <c r="C17" s="46">
        <f aca="true" t="shared" si="0" ref="C17:E18">C18</f>
        <v>21643</v>
      </c>
      <c r="D17" s="70">
        <f t="shared" si="0"/>
        <v>22552</v>
      </c>
      <c r="E17" s="70">
        <f t="shared" si="0"/>
        <v>23477</v>
      </c>
    </row>
    <row r="18" spans="1:5" s="52" customFormat="1" ht="19.5" customHeight="1">
      <c r="A18" s="45" t="s">
        <v>44</v>
      </c>
      <c r="B18" s="45" t="s">
        <v>45</v>
      </c>
      <c r="C18" s="46">
        <f t="shared" si="0"/>
        <v>21643</v>
      </c>
      <c r="D18" s="70">
        <f t="shared" si="0"/>
        <v>22552</v>
      </c>
      <c r="E18" s="70">
        <f t="shared" si="0"/>
        <v>23477</v>
      </c>
    </row>
    <row r="19" spans="1:5" s="52" customFormat="1" ht="24" customHeight="1">
      <c r="A19" s="47" t="s">
        <v>46</v>
      </c>
      <c r="B19" s="47" t="s">
        <v>45</v>
      </c>
      <c r="C19" s="49">
        <v>21643</v>
      </c>
      <c r="D19" s="71">
        <v>22552</v>
      </c>
      <c r="E19" s="71">
        <v>23477</v>
      </c>
    </row>
    <row r="20" spans="1:5" ht="24.75" customHeight="1">
      <c r="A20" s="45" t="s">
        <v>47</v>
      </c>
      <c r="B20" s="45" t="s">
        <v>48</v>
      </c>
      <c r="C20" s="46">
        <f>C21+C23</f>
        <v>1586549</v>
      </c>
      <c r="D20" s="70">
        <f>D21+D23</f>
        <v>1586549</v>
      </c>
      <c r="E20" s="70">
        <f>E21+E23</f>
        <v>1586549</v>
      </c>
    </row>
    <row r="21" spans="1:5" ht="28.5" customHeight="1">
      <c r="A21" s="45" t="s">
        <v>49</v>
      </c>
      <c r="B21" s="45" t="s">
        <v>50</v>
      </c>
      <c r="C21" s="46">
        <f>C22</f>
        <v>349159</v>
      </c>
      <c r="D21" s="70">
        <f>D22</f>
        <v>349159</v>
      </c>
      <c r="E21" s="70">
        <f>E22</f>
        <v>349159</v>
      </c>
    </row>
    <row r="22" spans="1:5" ht="40.5" customHeight="1">
      <c r="A22" s="47" t="s">
        <v>51</v>
      </c>
      <c r="B22" s="47" t="s">
        <v>52</v>
      </c>
      <c r="C22" s="49">
        <v>349159</v>
      </c>
      <c r="D22" s="71">
        <v>349159</v>
      </c>
      <c r="E22" s="71">
        <v>349159</v>
      </c>
    </row>
    <row r="23" spans="1:5" ht="27" customHeight="1">
      <c r="A23" s="45" t="s">
        <v>53</v>
      </c>
      <c r="B23" s="45" t="s">
        <v>54</v>
      </c>
      <c r="C23" s="46">
        <f>C24+C26</f>
        <v>1237390</v>
      </c>
      <c r="D23" s="70">
        <f>D24+D26</f>
        <v>1237390</v>
      </c>
      <c r="E23" s="70">
        <f>E24+E26</f>
        <v>1237390</v>
      </c>
    </row>
    <row r="24" spans="1:5" ht="38.25" customHeight="1">
      <c r="A24" s="45" t="s">
        <v>55</v>
      </c>
      <c r="B24" s="45" t="s">
        <v>56</v>
      </c>
      <c r="C24" s="46">
        <f>C25</f>
        <v>680620</v>
      </c>
      <c r="D24" s="70">
        <f>D25</f>
        <v>680620</v>
      </c>
      <c r="E24" s="70">
        <f>E25</f>
        <v>680620</v>
      </c>
    </row>
    <row r="25" spans="1:5" ht="31.5" customHeight="1">
      <c r="A25" s="53" t="s">
        <v>57</v>
      </c>
      <c r="B25" s="54" t="s">
        <v>58</v>
      </c>
      <c r="C25" s="49">
        <v>680620</v>
      </c>
      <c r="D25" s="71">
        <v>680620</v>
      </c>
      <c r="E25" s="71">
        <v>680620</v>
      </c>
    </row>
    <row r="26" spans="1:5" ht="25.5" customHeight="1">
      <c r="A26" s="45" t="s">
        <v>59</v>
      </c>
      <c r="B26" s="45" t="s">
        <v>60</v>
      </c>
      <c r="C26" s="46">
        <f>C27</f>
        <v>556770</v>
      </c>
      <c r="D26" s="70">
        <f>D27</f>
        <v>556770</v>
      </c>
      <c r="E26" s="70">
        <f>E27</f>
        <v>556770</v>
      </c>
    </row>
    <row r="27" spans="1:5" ht="40.5" customHeight="1">
      <c r="A27" s="63" t="s">
        <v>61</v>
      </c>
      <c r="B27" s="54" t="s">
        <v>62</v>
      </c>
      <c r="C27" s="49">
        <v>556770</v>
      </c>
      <c r="D27" s="71">
        <v>556770</v>
      </c>
      <c r="E27" s="71">
        <v>556770</v>
      </c>
    </row>
    <row r="28" spans="1:5" ht="40.5" customHeight="1">
      <c r="A28" s="55" t="s">
        <v>63</v>
      </c>
      <c r="B28" s="56" t="s">
        <v>64</v>
      </c>
      <c r="C28" s="46">
        <v>60000</v>
      </c>
      <c r="D28" s="70">
        <f aca="true" t="shared" si="1" ref="D28:E30">D29</f>
        <v>60000</v>
      </c>
      <c r="E28" s="70">
        <f t="shared" si="1"/>
        <v>60000</v>
      </c>
    </row>
    <row r="29" spans="1:5" ht="79.5" customHeight="1">
      <c r="A29" s="57" t="s">
        <v>65</v>
      </c>
      <c r="B29" s="58" t="s">
        <v>66</v>
      </c>
      <c r="C29" s="49">
        <v>60000</v>
      </c>
      <c r="D29" s="71">
        <f t="shared" si="1"/>
        <v>60000</v>
      </c>
      <c r="E29" s="71">
        <f t="shared" si="1"/>
        <v>60000</v>
      </c>
    </row>
    <row r="30" spans="1:5" ht="86.25" customHeight="1">
      <c r="A30" s="57" t="s">
        <v>67</v>
      </c>
      <c r="B30" s="59" t="s">
        <v>68</v>
      </c>
      <c r="C30" s="49">
        <v>60000</v>
      </c>
      <c r="D30" s="71">
        <f t="shared" si="1"/>
        <v>60000</v>
      </c>
      <c r="E30" s="71">
        <f t="shared" si="1"/>
        <v>60000</v>
      </c>
    </row>
    <row r="31" spans="1:5" ht="78" customHeight="1">
      <c r="A31" s="57" t="s">
        <v>25</v>
      </c>
      <c r="B31" s="54" t="s">
        <v>26</v>
      </c>
      <c r="C31" s="49">
        <v>60000</v>
      </c>
      <c r="D31" s="71">
        <v>60000</v>
      </c>
      <c r="E31" s="71">
        <v>60000</v>
      </c>
    </row>
    <row r="32" spans="1:5" ht="25.5" customHeight="1">
      <c r="A32" s="60" t="s">
        <v>27</v>
      </c>
      <c r="B32" s="61" t="s">
        <v>69</v>
      </c>
      <c r="C32" s="46">
        <f>C33</f>
        <v>2156754</v>
      </c>
      <c r="D32" s="72">
        <f>D33</f>
        <v>1767173</v>
      </c>
      <c r="E32" s="72">
        <f>E33</f>
        <v>1744037</v>
      </c>
    </row>
    <row r="33" spans="1:5" ht="25.5">
      <c r="A33" s="60" t="s">
        <v>70</v>
      </c>
      <c r="B33" s="61" t="s">
        <v>71</v>
      </c>
      <c r="C33" s="46">
        <f>C34+C39</f>
        <v>2156754</v>
      </c>
      <c r="D33" s="70">
        <f>D34+D39</f>
        <v>1767173</v>
      </c>
      <c r="E33" s="70">
        <f>E34+E39</f>
        <v>1744037</v>
      </c>
    </row>
    <row r="34" spans="1:5" ht="25.5">
      <c r="A34" s="62" t="s">
        <v>72</v>
      </c>
      <c r="B34" s="63" t="s">
        <v>73</v>
      </c>
      <c r="C34" s="49">
        <f>C36+C38</f>
        <v>1819480</v>
      </c>
      <c r="D34" s="71">
        <f>D35</f>
        <v>1395370</v>
      </c>
      <c r="E34" s="71">
        <f>E35</f>
        <v>1337119</v>
      </c>
    </row>
    <row r="35" spans="1:5" ht="38.25">
      <c r="A35" s="57" t="s">
        <v>74</v>
      </c>
      <c r="B35" s="64" t="s">
        <v>75</v>
      </c>
      <c r="C35" s="49">
        <f>C36</f>
        <v>1649321</v>
      </c>
      <c r="D35" s="71">
        <f>D36</f>
        <v>1395370</v>
      </c>
      <c r="E35" s="71">
        <f>E36</f>
        <v>1337119</v>
      </c>
    </row>
    <row r="36" spans="1:5" ht="39">
      <c r="A36" s="57" t="s">
        <v>76</v>
      </c>
      <c r="B36" s="57" t="s">
        <v>77</v>
      </c>
      <c r="C36" s="49">
        <v>1649321</v>
      </c>
      <c r="D36" s="71">
        <v>1395370</v>
      </c>
      <c r="E36" s="71">
        <v>1337119</v>
      </c>
    </row>
    <row r="37" spans="1:5" ht="26.25">
      <c r="A37" s="57" t="s">
        <v>416</v>
      </c>
      <c r="B37" s="57" t="s">
        <v>414</v>
      </c>
      <c r="C37" s="49">
        <f>C38</f>
        <v>170159</v>
      </c>
      <c r="D37" s="73">
        <f>D38</f>
        <v>0</v>
      </c>
      <c r="E37" s="71">
        <f>E38</f>
        <v>0</v>
      </c>
    </row>
    <row r="38" spans="1:5" ht="26.25">
      <c r="A38" s="57" t="s">
        <v>413</v>
      </c>
      <c r="B38" s="57" t="s">
        <v>415</v>
      </c>
      <c r="C38" s="49">
        <v>170159</v>
      </c>
      <c r="D38" s="73">
        <v>0</v>
      </c>
      <c r="E38" s="71">
        <v>0</v>
      </c>
    </row>
    <row r="39" spans="1:5" ht="25.5">
      <c r="A39" s="57" t="s">
        <v>78</v>
      </c>
      <c r="B39" s="64" t="s">
        <v>79</v>
      </c>
      <c r="C39" s="49">
        <f>C41</f>
        <v>337274</v>
      </c>
      <c r="D39" s="73">
        <f>D40</f>
        <v>371803</v>
      </c>
      <c r="E39" s="71">
        <f>E40</f>
        <v>406918</v>
      </c>
    </row>
    <row r="40" spans="1:5" ht="38.25">
      <c r="A40" s="240" t="s">
        <v>80</v>
      </c>
      <c r="B40" s="241" t="s">
        <v>350</v>
      </c>
      <c r="C40" s="242">
        <f>C41</f>
        <v>337274</v>
      </c>
      <c r="D40" s="279">
        <f>D41</f>
        <v>371803</v>
      </c>
      <c r="E40" s="280">
        <f>E41</f>
        <v>406918</v>
      </c>
    </row>
    <row r="41" spans="1:5" ht="51">
      <c r="A41" s="283" t="s">
        <v>81</v>
      </c>
      <c r="B41" s="284" t="s">
        <v>351</v>
      </c>
      <c r="C41" s="281">
        <v>337274</v>
      </c>
      <c r="D41" s="282">
        <v>371803</v>
      </c>
      <c r="E41" s="282">
        <v>406918</v>
      </c>
    </row>
    <row r="42" spans="1:5" ht="25.5" customHeight="1">
      <c r="A42" s="243" t="s">
        <v>82</v>
      </c>
      <c r="B42" s="243" t="s">
        <v>83</v>
      </c>
      <c r="C42" s="244">
        <f>C12+C32</f>
        <v>4083446</v>
      </c>
      <c r="D42" s="72">
        <f>D12+D32</f>
        <v>3711189</v>
      </c>
      <c r="E42" s="72">
        <f>E12+E32</f>
        <v>3741215</v>
      </c>
    </row>
    <row r="43" spans="1:3" ht="18.75">
      <c r="A43" s="65"/>
      <c r="B43" s="66"/>
      <c r="C43" s="67"/>
    </row>
    <row r="44" spans="1:3" ht="18.75">
      <c r="A44" s="65"/>
      <c r="B44" s="66"/>
      <c r="C44" s="67"/>
    </row>
    <row r="45" spans="1:3" ht="18.75">
      <c r="A45" s="65"/>
      <c r="B45" s="66"/>
      <c r="C45" s="67"/>
    </row>
    <row r="46" spans="1:3" ht="18.75">
      <c r="A46" s="65"/>
      <c r="B46" s="66"/>
      <c r="C46" s="67"/>
    </row>
    <row r="47" spans="1:3" ht="18.75">
      <c r="A47" s="65"/>
      <c r="B47" s="66"/>
      <c r="C47" s="67"/>
    </row>
    <row r="48" spans="1:3" ht="18.75">
      <c r="A48" s="65"/>
      <c r="B48" s="66"/>
      <c r="C48" s="67"/>
    </row>
    <row r="49" spans="1:3" ht="18.75">
      <c r="A49" s="65"/>
      <c r="B49" s="66"/>
      <c r="C49" s="67"/>
    </row>
    <row r="50" spans="1:3" ht="18.75">
      <c r="A50" s="65"/>
      <c r="B50" s="66"/>
      <c r="C50" s="67"/>
    </row>
    <row r="51" spans="1:3" ht="18.75">
      <c r="A51" s="65"/>
      <c r="B51" s="66"/>
      <c r="C51" s="67"/>
    </row>
    <row r="52" spans="1:3" ht="18.75">
      <c r="A52" s="65"/>
      <c r="B52" s="66"/>
      <c r="C52" s="67"/>
    </row>
    <row r="53" spans="1:3" ht="18.75">
      <c r="A53" s="65"/>
      <c r="B53" s="66"/>
      <c r="C53" s="67"/>
    </row>
    <row r="54" spans="1:3" ht="18.75">
      <c r="A54" s="65"/>
      <c r="B54" s="66"/>
      <c r="C54" s="67"/>
    </row>
    <row r="55" spans="1:3" ht="18.75">
      <c r="A55" s="65"/>
      <c r="B55" s="66"/>
      <c r="C55" s="67"/>
    </row>
    <row r="56" spans="1:3" ht="18.75">
      <c r="A56" s="65"/>
      <c r="B56" s="66"/>
      <c r="C56" s="67"/>
    </row>
    <row r="57" spans="1:3" ht="18.75">
      <c r="A57" s="65"/>
      <c r="B57" s="66"/>
      <c r="C57" s="67"/>
    </row>
    <row r="58" spans="1:3" ht="18.75">
      <c r="A58" s="65"/>
      <c r="B58" s="66"/>
      <c r="C58" s="67"/>
    </row>
    <row r="59" spans="1:3" ht="18.75">
      <c r="A59" s="65"/>
      <c r="B59" s="66"/>
      <c r="C59" s="67"/>
    </row>
    <row r="60" spans="1:3" ht="18.75">
      <c r="A60" s="65"/>
      <c r="B60" s="66"/>
      <c r="C60" s="67"/>
    </row>
    <row r="61" spans="1:3" ht="18.75">
      <c r="A61" s="65"/>
      <c r="B61" s="66"/>
      <c r="C61" s="67"/>
    </row>
    <row r="62" spans="1:3" ht="18.75">
      <c r="A62" s="65"/>
      <c r="B62" s="66"/>
      <c r="C62" s="67"/>
    </row>
    <row r="63" spans="1:3" ht="18.75">
      <c r="A63" s="65"/>
      <c r="B63" s="66"/>
      <c r="C63" s="67"/>
    </row>
    <row r="64" spans="1:3" ht="18.75">
      <c r="A64" s="65"/>
      <c r="B64" s="66"/>
      <c r="C64" s="67"/>
    </row>
    <row r="65" spans="1:3" ht="18.75">
      <c r="A65" s="65"/>
      <c r="B65" s="66"/>
      <c r="C65" s="67"/>
    </row>
    <row r="66" spans="1:3" ht="18.75">
      <c r="A66" s="65"/>
      <c r="B66" s="66"/>
      <c r="C66" s="67"/>
    </row>
    <row r="67" spans="1:3" ht="18.75">
      <c r="A67" s="65"/>
      <c r="B67" s="66"/>
      <c r="C67" s="67"/>
    </row>
    <row r="68" spans="1:3" ht="18.75">
      <c r="A68" s="65"/>
      <c r="B68" s="66"/>
      <c r="C68" s="67"/>
    </row>
    <row r="69" spans="1:3" ht="18.75">
      <c r="A69" s="65"/>
      <c r="B69" s="66"/>
      <c r="C69" s="67"/>
    </row>
    <row r="70" spans="1:3" ht="18.75">
      <c r="A70" s="65"/>
      <c r="B70" s="66"/>
      <c r="C70" s="67"/>
    </row>
    <row r="71" spans="1:3" ht="18.75">
      <c r="A71" s="65"/>
      <c r="B71" s="66"/>
      <c r="C71" s="67"/>
    </row>
    <row r="72" spans="1:3" ht="18.75">
      <c r="A72" s="65"/>
      <c r="B72" s="66"/>
      <c r="C72" s="67"/>
    </row>
    <row r="73" spans="1:3" ht="18.75">
      <c r="A73" s="65"/>
      <c r="B73" s="66"/>
      <c r="C73" s="67"/>
    </row>
    <row r="74" spans="1:3" ht="18.75">
      <c r="A74" s="65"/>
      <c r="B74" s="66"/>
      <c r="C74" s="67"/>
    </row>
    <row r="75" spans="1:3" ht="18.75">
      <c r="A75" s="65"/>
      <c r="B75" s="66"/>
      <c r="C75" s="67"/>
    </row>
    <row r="76" spans="1:3" ht="18.75">
      <c r="A76" s="65"/>
      <c r="B76" s="66"/>
      <c r="C76" s="67"/>
    </row>
    <row r="77" spans="1:3" ht="18.75">
      <c r="A77" s="65"/>
      <c r="B77" s="66"/>
      <c r="C77" s="67"/>
    </row>
    <row r="78" spans="1:3" ht="18.75">
      <c r="A78" s="65"/>
      <c r="B78" s="66"/>
      <c r="C78" s="67"/>
    </row>
    <row r="79" spans="1:3" ht="18.75">
      <c r="A79" s="65"/>
      <c r="B79" s="66"/>
      <c r="C79" s="67"/>
    </row>
    <row r="80" spans="1:3" ht="18.75">
      <c r="A80" s="65"/>
      <c r="B80" s="66"/>
      <c r="C80" s="67"/>
    </row>
    <row r="81" spans="1:3" ht="18.75">
      <c r="A81" s="14"/>
      <c r="B81" s="68"/>
      <c r="C81" s="69"/>
    </row>
    <row r="82" spans="1:3" ht="18.75">
      <c r="A82" s="14"/>
      <c r="B82" s="68"/>
      <c r="C82" s="69"/>
    </row>
    <row r="83" spans="1:3" ht="18.75">
      <c r="A83" s="14"/>
      <c r="B83" s="68"/>
      <c r="C83" s="69"/>
    </row>
    <row r="84" spans="1:3" ht="18.75">
      <c r="A84" s="14"/>
      <c r="B84" s="68"/>
      <c r="C84" s="69"/>
    </row>
    <row r="85" spans="1:3" ht="18.75">
      <c r="A85" s="14"/>
      <c r="B85" s="68"/>
      <c r="C85" s="69"/>
    </row>
    <row r="86" spans="1:3" ht="18.75">
      <c r="A86" s="14"/>
      <c r="B86" s="68"/>
      <c r="C86" s="69"/>
    </row>
    <row r="87" spans="1:3" ht="18.75">
      <c r="A87" s="14"/>
      <c r="B87" s="68"/>
      <c r="C87" s="69"/>
    </row>
    <row r="88" spans="1:3" ht="18.75">
      <c r="A88" s="14"/>
      <c r="B88" s="68"/>
      <c r="C88" s="69"/>
    </row>
    <row r="89" spans="1:3" ht="18.75">
      <c r="A89" s="14"/>
      <c r="B89" s="68"/>
      <c r="C89" s="69"/>
    </row>
    <row r="90" spans="1:3" ht="18.75">
      <c r="A90" s="14"/>
      <c r="B90" s="68"/>
      <c r="C90" s="69"/>
    </row>
    <row r="91" spans="1:3" ht="18.75">
      <c r="A91" s="14"/>
      <c r="B91" s="68"/>
      <c r="C91" s="69"/>
    </row>
    <row r="92" spans="1:3" ht="18.75">
      <c r="A92" s="14"/>
      <c r="B92" s="68"/>
      <c r="C92" s="69"/>
    </row>
    <row r="93" spans="1:3" ht="18.75">
      <c r="A93" s="14"/>
      <c r="B93" s="68"/>
      <c r="C93" s="69"/>
    </row>
    <row r="94" spans="1:3" ht="18.75">
      <c r="A94" s="14"/>
      <c r="B94" s="68"/>
      <c r="C94" s="69"/>
    </row>
    <row r="95" spans="1:3" ht="18.75">
      <c r="A95" s="14"/>
      <c r="B95" s="68"/>
      <c r="C95" s="69"/>
    </row>
    <row r="96" spans="1:3" ht="18.75">
      <c r="A96" s="14"/>
      <c r="B96" s="68"/>
      <c r="C96" s="69"/>
    </row>
    <row r="97" spans="1:3" ht="18.75">
      <c r="A97" s="14"/>
      <c r="B97" s="68"/>
      <c r="C97" s="69"/>
    </row>
    <row r="98" spans="1:3" ht="18.75">
      <c r="A98" s="14"/>
      <c r="B98" s="68"/>
      <c r="C98" s="69"/>
    </row>
    <row r="99" spans="1:3" ht="18.75">
      <c r="A99" s="14"/>
      <c r="B99" s="68"/>
      <c r="C99" s="69"/>
    </row>
    <row r="100" spans="1:3" ht="18.75">
      <c r="A100" s="14"/>
      <c r="B100" s="68"/>
      <c r="C100" s="69"/>
    </row>
    <row r="101" spans="1:3" ht="18.75">
      <c r="A101" s="14"/>
      <c r="B101" s="68"/>
      <c r="C101" s="69"/>
    </row>
    <row r="102" spans="1:3" ht="18.75">
      <c r="A102" s="14"/>
      <c r="B102" s="68"/>
      <c r="C102" s="69"/>
    </row>
    <row r="103" spans="1:3" ht="18.75">
      <c r="A103" s="14"/>
      <c r="B103" s="68"/>
      <c r="C103" s="69"/>
    </row>
    <row r="104" spans="1:3" ht="18.75">
      <c r="A104" s="14"/>
      <c r="B104" s="68"/>
      <c r="C104" s="69"/>
    </row>
    <row r="105" spans="1:3" ht="18.75">
      <c r="A105" s="14"/>
      <c r="B105" s="68"/>
      <c r="C105" s="69"/>
    </row>
    <row r="106" spans="1:3" ht="18.75">
      <c r="A106" s="14"/>
      <c r="B106" s="68"/>
      <c r="C106" s="69"/>
    </row>
    <row r="107" spans="1:3" ht="18.75">
      <c r="A107" s="14"/>
      <c r="B107" s="68"/>
      <c r="C107" s="69"/>
    </row>
    <row r="108" spans="1:3" ht="18.75">
      <c r="A108" s="14"/>
      <c r="B108" s="68"/>
      <c r="C108" s="69"/>
    </row>
    <row r="109" spans="1:3" ht="18.75">
      <c r="A109" s="14"/>
      <c r="B109" s="68"/>
      <c r="C109" s="69"/>
    </row>
    <row r="110" spans="1:3" ht="18.75">
      <c r="A110" s="14"/>
      <c r="B110" s="68"/>
      <c r="C110" s="69"/>
    </row>
    <row r="111" spans="1:3" ht="18.75">
      <c r="A111" s="14"/>
      <c r="B111" s="68"/>
      <c r="C111" s="69"/>
    </row>
    <row r="112" spans="1:3" ht="18.75">
      <c r="A112" s="14"/>
      <c r="B112" s="68"/>
      <c r="C112" s="69"/>
    </row>
    <row r="113" spans="1:3" ht="18.75">
      <c r="A113" s="14"/>
      <c r="B113" s="68"/>
      <c r="C113" s="69"/>
    </row>
    <row r="114" spans="1:3" ht="18.75">
      <c r="A114" s="14"/>
      <c r="B114" s="68"/>
      <c r="C114" s="69"/>
    </row>
    <row r="115" spans="1:3" ht="18.75">
      <c r="A115" s="14"/>
      <c r="B115" s="68"/>
      <c r="C115" s="69"/>
    </row>
    <row r="116" spans="1:3" ht="18.75">
      <c r="A116" s="14"/>
      <c r="B116" s="68"/>
      <c r="C116" s="69"/>
    </row>
    <row r="117" spans="1:3" ht="18.75">
      <c r="A117" s="14"/>
      <c r="B117" s="68"/>
      <c r="C117" s="69"/>
    </row>
    <row r="118" spans="1:3" ht="18.75">
      <c r="A118" s="14"/>
      <c r="B118" s="68"/>
      <c r="C118" s="69"/>
    </row>
    <row r="119" spans="1:3" ht="18.75">
      <c r="A119" s="14"/>
      <c r="B119" s="68"/>
      <c r="C119" s="69"/>
    </row>
    <row r="120" spans="1:3" ht="18.75">
      <c r="A120" s="14"/>
      <c r="B120" s="68"/>
      <c r="C120" s="69"/>
    </row>
    <row r="121" spans="1:3" ht="18.75">
      <c r="A121" s="14"/>
      <c r="B121" s="68"/>
      <c r="C121" s="69"/>
    </row>
    <row r="122" spans="1:3" ht="18.75">
      <c r="A122" s="14"/>
      <c r="B122" s="68"/>
      <c r="C122" s="69"/>
    </row>
    <row r="123" spans="1:3" ht="18.75">
      <c r="A123" s="14"/>
      <c r="B123" s="68"/>
      <c r="C123" s="69"/>
    </row>
    <row r="124" spans="1:3" ht="18.75">
      <c r="A124" s="14"/>
      <c r="B124" s="68"/>
      <c r="C124" s="69"/>
    </row>
    <row r="125" spans="1:3" ht="18.75">
      <c r="A125" s="14"/>
      <c r="B125" s="68"/>
      <c r="C125" s="69"/>
    </row>
    <row r="126" spans="1:3" ht="18.75">
      <c r="A126" s="14"/>
      <c r="B126" s="68"/>
      <c r="C126" s="69"/>
    </row>
    <row r="127" spans="1:3" ht="18.75">
      <c r="A127" s="14"/>
      <c r="B127" s="68"/>
      <c r="C127" s="69"/>
    </row>
    <row r="128" spans="1:3" ht="18.75">
      <c r="A128" s="14"/>
      <c r="B128" s="68"/>
      <c r="C128" s="69"/>
    </row>
    <row r="129" spans="1:3" ht="18.75">
      <c r="A129" s="14"/>
      <c r="B129" s="68"/>
      <c r="C129" s="69"/>
    </row>
    <row r="130" spans="1:3" ht="18.75">
      <c r="A130" s="14"/>
      <c r="B130" s="68"/>
      <c r="C130" s="69"/>
    </row>
    <row r="131" spans="1:3" ht="18.75">
      <c r="A131" s="14"/>
      <c r="B131" s="68"/>
      <c r="C131" s="69"/>
    </row>
    <row r="132" spans="1:3" ht="18.75">
      <c r="A132" s="14"/>
      <c r="B132" s="68"/>
      <c r="C132" s="69"/>
    </row>
    <row r="133" spans="1:3" ht="18.75">
      <c r="A133" s="14"/>
      <c r="B133" s="68"/>
      <c r="C133" s="69"/>
    </row>
    <row r="134" spans="1:3" ht="18.75">
      <c r="A134" s="14"/>
      <c r="B134" s="68"/>
      <c r="C134" s="69"/>
    </row>
    <row r="135" spans="1:3" ht="18.75">
      <c r="A135" s="14"/>
      <c r="B135" s="68"/>
      <c r="C135" s="69"/>
    </row>
    <row r="136" spans="1:3" ht="18.75">
      <c r="A136" s="14"/>
      <c r="B136" s="68"/>
      <c r="C136" s="69"/>
    </row>
    <row r="137" spans="1:3" ht="18.75">
      <c r="A137" s="14"/>
      <c r="B137" s="68"/>
      <c r="C137" s="69"/>
    </row>
    <row r="138" spans="1:3" ht="18.75">
      <c r="A138" s="14"/>
      <c r="B138" s="68"/>
      <c r="C138" s="69"/>
    </row>
    <row r="139" spans="1:3" ht="18.75">
      <c r="A139" s="14"/>
      <c r="B139" s="68"/>
      <c r="C139" s="69"/>
    </row>
    <row r="140" spans="1:3" ht="18.75">
      <c r="A140" s="14"/>
      <c r="B140" s="68"/>
      <c r="C140" s="69"/>
    </row>
    <row r="141" spans="1:3" ht="18.75">
      <c r="A141" s="14"/>
      <c r="B141" s="68"/>
      <c r="C141" s="69"/>
    </row>
    <row r="142" spans="1:3" ht="18.75">
      <c r="A142" s="14"/>
      <c r="B142" s="68"/>
      <c r="C142" s="69"/>
    </row>
    <row r="143" spans="1:3" ht="18.75">
      <c r="A143" s="14"/>
      <c r="B143" s="68"/>
      <c r="C143" s="69"/>
    </row>
    <row r="144" spans="1:3" ht="18.75">
      <c r="A144" s="14"/>
      <c r="B144" s="68"/>
      <c r="C144" s="69"/>
    </row>
    <row r="145" spans="1:3" ht="18.75">
      <c r="A145" s="14"/>
      <c r="B145" s="68"/>
      <c r="C145" s="69"/>
    </row>
    <row r="146" spans="1:3" ht="18.75">
      <c r="A146" s="14"/>
      <c r="B146" s="68"/>
      <c r="C146" s="69"/>
    </row>
    <row r="147" spans="1:3" ht="18.75">
      <c r="A147" s="14"/>
      <c r="B147" s="68"/>
      <c r="C147" s="69"/>
    </row>
    <row r="148" spans="1:3" ht="18.75">
      <c r="A148" s="14"/>
      <c r="B148" s="68"/>
      <c r="C148" s="69"/>
    </row>
    <row r="149" spans="1:3" ht="18.75">
      <c r="A149" s="14"/>
      <c r="B149" s="68"/>
      <c r="C149" s="69"/>
    </row>
    <row r="150" spans="1:3" ht="18.75">
      <c r="A150" s="14"/>
      <c r="B150" s="68"/>
      <c r="C150" s="69"/>
    </row>
    <row r="151" spans="1:3" ht="18.75">
      <c r="A151" s="14"/>
      <c r="B151" s="68"/>
      <c r="C151" s="69"/>
    </row>
    <row r="152" spans="1:3" ht="18.75">
      <c r="A152" s="14"/>
      <c r="B152" s="68"/>
      <c r="C152" s="69"/>
    </row>
    <row r="153" spans="1:3" ht="18.75">
      <c r="A153" s="14"/>
      <c r="B153" s="68"/>
      <c r="C153" s="69"/>
    </row>
    <row r="154" spans="1:3" ht="18.75">
      <c r="A154" s="14"/>
      <c r="B154" s="68"/>
      <c r="C154" s="69"/>
    </row>
    <row r="155" spans="1:3" ht="18.75">
      <c r="A155" s="14"/>
      <c r="B155" s="68"/>
      <c r="C155" s="69"/>
    </row>
    <row r="156" spans="1:3" ht="18.75">
      <c r="A156" s="14"/>
      <c r="B156" s="68"/>
      <c r="C156" s="69"/>
    </row>
    <row r="157" spans="1:3" ht="18.75">
      <c r="A157" s="14"/>
      <c r="B157" s="68"/>
      <c r="C157" s="69"/>
    </row>
    <row r="158" spans="1:3" ht="18.75">
      <c r="A158" s="14"/>
      <c r="B158" s="68"/>
      <c r="C158" s="69"/>
    </row>
    <row r="159" spans="1:3" ht="18.75">
      <c r="A159" s="14"/>
      <c r="B159" s="68"/>
      <c r="C159" s="69"/>
    </row>
    <row r="160" spans="1:3" ht="18.75">
      <c r="A160" s="14"/>
      <c r="B160" s="68"/>
      <c r="C160" s="69"/>
    </row>
    <row r="161" spans="1:3" ht="18.75">
      <c r="A161" s="14"/>
      <c r="B161" s="68"/>
      <c r="C161" s="69"/>
    </row>
    <row r="162" spans="1:3" ht="18.75">
      <c r="A162" s="14"/>
      <c r="B162" s="68"/>
      <c r="C162" s="69"/>
    </row>
    <row r="163" spans="1:3" ht="18.75">
      <c r="A163" s="14"/>
      <c r="B163" s="68"/>
      <c r="C163" s="69"/>
    </row>
    <row r="164" spans="1:3" ht="18.75">
      <c r="A164" s="14"/>
      <c r="B164" s="68"/>
      <c r="C164" s="69"/>
    </row>
    <row r="165" spans="1:3" ht="18.75">
      <c r="A165" s="14"/>
      <c r="B165" s="68"/>
      <c r="C165" s="69"/>
    </row>
    <row r="166" spans="1:3" ht="18.75">
      <c r="A166" s="14"/>
      <c r="B166" s="68"/>
      <c r="C166" s="69"/>
    </row>
    <row r="167" spans="1:3" ht="18.75">
      <c r="A167" s="14"/>
      <c r="B167" s="68"/>
      <c r="C167" s="69"/>
    </row>
    <row r="168" spans="1:3" ht="18.75">
      <c r="A168" s="14"/>
      <c r="B168" s="68"/>
      <c r="C168" s="69"/>
    </row>
    <row r="169" spans="1:3" ht="18.75">
      <c r="A169" s="14"/>
      <c r="B169" s="68"/>
      <c r="C169" s="69"/>
    </row>
    <row r="170" spans="1:3" ht="18.75">
      <c r="A170" s="14"/>
      <c r="B170" s="68"/>
      <c r="C170" s="69"/>
    </row>
    <row r="171" spans="1:3" ht="18.75">
      <c r="A171" s="14"/>
      <c r="B171" s="68"/>
      <c r="C171" s="69"/>
    </row>
    <row r="172" spans="1:3" ht="18.75">
      <c r="A172" s="14"/>
      <c r="B172" s="68"/>
      <c r="C172" s="69"/>
    </row>
  </sheetData>
  <sheetProtection selectLockedCells="1" selectUnlockedCells="1"/>
  <mergeCells count="8">
    <mergeCell ref="A1:E1"/>
    <mergeCell ref="A2:E2"/>
    <mergeCell ref="A3:E3"/>
    <mergeCell ref="A4:E4"/>
    <mergeCell ref="A9:C9"/>
    <mergeCell ref="B5:C5"/>
    <mergeCell ref="B6:C6"/>
    <mergeCell ref="A8:E8"/>
  </mergeCells>
  <printOptions horizontalCentered="1"/>
  <pageMargins left="0.5097222222222222" right="0.19652777777777777" top="0.27569444444444446" bottom="0.393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8"/>
  <sheetViews>
    <sheetView view="pageBreakPreview" zoomScaleNormal="70" zoomScaleSheetLayoutView="100" zoomScalePageLayoutView="0" workbookViewId="0" topLeftCell="B1">
      <selection activeCell="M125" sqref="M125"/>
    </sheetView>
  </sheetViews>
  <sheetFormatPr defaultColWidth="9.00390625" defaultRowHeight="15"/>
  <cols>
    <col min="1" max="1" width="103.57421875" style="74" customWidth="1"/>
    <col min="2" max="2" width="8.7109375" style="75" customWidth="1"/>
    <col min="3" max="3" width="9.140625" style="76" customWidth="1"/>
    <col min="4" max="4" width="11.57421875" style="77" customWidth="1"/>
    <col min="5" max="5" width="8.8515625" style="78" customWidth="1"/>
    <col min="6" max="6" width="9.00390625" style="75" customWidth="1"/>
    <col min="7" max="7" width="17.7109375" style="79" customWidth="1"/>
    <col min="8" max="8" width="17.421875" style="120" customWidth="1"/>
    <col min="9" max="9" width="17.421875" style="121" customWidth="1"/>
    <col min="10" max="37" width="9.140625" style="121" customWidth="1"/>
    <col min="38" max="16384" width="9.00390625" style="122" customWidth="1"/>
  </cols>
  <sheetData>
    <row r="1" spans="1:9" s="123" customFormat="1" ht="24.75" customHeight="1">
      <c r="A1" s="330" t="s">
        <v>378</v>
      </c>
      <c r="B1" s="330"/>
      <c r="C1" s="330"/>
      <c r="D1" s="330"/>
      <c r="E1" s="330"/>
      <c r="F1" s="330"/>
      <c r="G1" s="330"/>
      <c r="H1" s="317"/>
      <c r="I1" s="317"/>
    </row>
    <row r="2" spans="1:9" s="123" customFormat="1" ht="23.25" customHeight="1">
      <c r="A2" s="330" t="s">
        <v>371</v>
      </c>
      <c r="B2" s="330"/>
      <c r="C2" s="330"/>
      <c r="D2" s="330"/>
      <c r="E2" s="330"/>
      <c r="F2" s="330"/>
      <c r="G2" s="330"/>
      <c r="H2" s="317"/>
      <c r="I2" s="317"/>
    </row>
    <row r="3" spans="1:9" s="123" customFormat="1" ht="23.25" customHeight="1">
      <c r="A3" s="330" t="s">
        <v>85</v>
      </c>
      <c r="B3" s="330"/>
      <c r="C3" s="330"/>
      <c r="D3" s="330"/>
      <c r="E3" s="330"/>
      <c r="F3" s="330"/>
      <c r="G3" s="330"/>
      <c r="H3" s="317"/>
      <c r="I3" s="317"/>
    </row>
    <row r="4" spans="1:9" s="124" customFormat="1" ht="24" customHeight="1">
      <c r="A4" s="331" t="s">
        <v>86</v>
      </c>
      <c r="B4" s="331"/>
      <c r="C4" s="331"/>
      <c r="D4" s="331"/>
      <c r="E4" s="331"/>
      <c r="F4" s="331"/>
      <c r="G4" s="331"/>
      <c r="H4" s="317"/>
      <c r="I4" s="317"/>
    </row>
    <row r="5" spans="1:9" s="124" customFormat="1" ht="24" customHeight="1">
      <c r="A5" s="331" t="s">
        <v>397</v>
      </c>
      <c r="B5" s="331"/>
      <c r="C5" s="331"/>
      <c r="D5" s="331"/>
      <c r="E5" s="331"/>
      <c r="F5" s="331"/>
      <c r="G5" s="331"/>
      <c r="H5" s="317"/>
      <c r="I5" s="317"/>
    </row>
    <row r="6" spans="1:7" s="124" customFormat="1" ht="27.75" customHeight="1">
      <c r="A6" s="329"/>
      <c r="B6" s="329"/>
      <c r="C6" s="329"/>
      <c r="D6" s="329"/>
      <c r="E6" s="329"/>
      <c r="F6" s="329"/>
      <c r="G6" s="329"/>
    </row>
    <row r="7" spans="1:7" s="124" customFormat="1" ht="27.75" customHeight="1">
      <c r="A7" s="331"/>
      <c r="B7" s="331"/>
      <c r="C7" s="331"/>
      <c r="D7" s="331"/>
      <c r="E7" s="331"/>
      <c r="F7" s="331"/>
      <c r="G7" s="331"/>
    </row>
    <row r="8" spans="1:7" s="124" customFormat="1" ht="66" customHeight="1">
      <c r="A8" s="328" t="s">
        <v>398</v>
      </c>
      <c r="B8" s="328"/>
      <c r="C8" s="328"/>
      <c r="D8" s="328"/>
      <c r="E8" s="328"/>
      <c r="F8" s="328"/>
      <c r="G8" s="328"/>
    </row>
    <row r="9" spans="1:7" s="125" customFormat="1" ht="18.75">
      <c r="A9" s="82"/>
      <c r="B9" s="83"/>
      <c r="C9" s="83"/>
      <c r="D9" s="83"/>
      <c r="E9" s="83"/>
      <c r="F9" s="84"/>
      <c r="G9" s="84" t="s">
        <v>29</v>
      </c>
    </row>
    <row r="10" spans="1:37" s="131" customFormat="1" ht="54" customHeight="1">
      <c r="A10" s="126" t="s">
        <v>4</v>
      </c>
      <c r="B10" s="127" t="s">
        <v>89</v>
      </c>
      <c r="C10" s="127" t="s">
        <v>90</v>
      </c>
      <c r="D10" s="128" t="s">
        <v>91</v>
      </c>
      <c r="E10" s="126"/>
      <c r="F10" s="127" t="s">
        <v>92</v>
      </c>
      <c r="G10" s="129" t="s">
        <v>23</v>
      </c>
      <c r="H10" s="129" t="s">
        <v>356</v>
      </c>
      <c r="I10" s="129" t="s">
        <v>393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</row>
    <row r="11" spans="1:37" s="88" customFormat="1" ht="27.75" customHeight="1">
      <c r="A11" s="246" t="s">
        <v>93</v>
      </c>
      <c r="B11" s="35"/>
      <c r="C11" s="35"/>
      <c r="D11" s="247"/>
      <c r="E11" s="247"/>
      <c r="F11" s="247"/>
      <c r="G11" s="264">
        <f>G12+G13+G55+G61+G77+G86+G109+G116+G122</f>
        <v>4083446</v>
      </c>
      <c r="H11" s="264">
        <f>H12+H13+H55+H61+H77+H86+H109+H116+H122+H26</f>
        <v>3711189</v>
      </c>
      <c r="I11" s="264">
        <f>I12+I13+I55+I61+I77+I86+I109+I116+I122</f>
        <v>3741215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</row>
    <row r="12" spans="1:37" s="88" customFormat="1" ht="27.75" customHeight="1">
      <c r="A12" s="246" t="s">
        <v>249</v>
      </c>
      <c r="B12" s="35"/>
      <c r="C12" s="35"/>
      <c r="D12" s="247"/>
      <c r="E12" s="247"/>
      <c r="F12" s="247"/>
      <c r="G12" s="264"/>
      <c r="H12" s="264">
        <v>83485</v>
      </c>
      <c r="I12" s="285">
        <v>166715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</row>
    <row r="13" spans="1:37" s="88" customFormat="1" ht="44.25" customHeight="1">
      <c r="A13" s="177" t="s">
        <v>94</v>
      </c>
      <c r="B13" s="224" t="s">
        <v>95</v>
      </c>
      <c r="C13" s="224"/>
      <c r="D13" s="224"/>
      <c r="E13" s="224"/>
      <c r="F13" s="224"/>
      <c r="G13" s="266">
        <f>G14+G19+G26+G35+G40</f>
        <v>2823903</v>
      </c>
      <c r="H13" s="266">
        <f>H14+H19+H35+H40</f>
        <v>2424078</v>
      </c>
      <c r="I13" s="266">
        <f>I14+I19+I35+I40+I26</f>
        <v>2380878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</row>
    <row r="14" spans="1:37" s="88" customFormat="1" ht="56.25" customHeight="1">
      <c r="A14" s="227" t="s">
        <v>96</v>
      </c>
      <c r="B14" s="224" t="s">
        <v>95</v>
      </c>
      <c r="C14" s="224" t="s">
        <v>97</v>
      </c>
      <c r="D14" s="224"/>
      <c r="E14" s="224"/>
      <c r="F14" s="224"/>
      <c r="G14" s="266">
        <f>G15</f>
        <v>553245</v>
      </c>
      <c r="H14" s="266">
        <f aca="true" t="shared" si="0" ref="H14:I17">H15</f>
        <v>553245</v>
      </c>
      <c r="I14" s="266">
        <f t="shared" si="0"/>
        <v>553245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s="91" customFormat="1" ht="41.25" customHeight="1">
      <c r="A15" s="222" t="s">
        <v>98</v>
      </c>
      <c r="B15" s="223" t="s">
        <v>95</v>
      </c>
      <c r="C15" s="223" t="s">
        <v>97</v>
      </c>
      <c r="D15" s="224" t="s">
        <v>99</v>
      </c>
      <c r="E15" s="224"/>
      <c r="F15" s="223"/>
      <c r="G15" s="286">
        <f>G16</f>
        <v>553245</v>
      </c>
      <c r="H15" s="286">
        <f t="shared" si="0"/>
        <v>553245</v>
      </c>
      <c r="I15" s="286">
        <f t="shared" si="0"/>
        <v>553245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</row>
    <row r="16" spans="1:37" s="226" customFormat="1" ht="31.5" customHeight="1">
      <c r="A16" s="222" t="s">
        <v>100</v>
      </c>
      <c r="B16" s="223" t="s">
        <v>95</v>
      </c>
      <c r="C16" s="223" t="s">
        <v>97</v>
      </c>
      <c r="D16" s="224" t="s">
        <v>101</v>
      </c>
      <c r="E16" s="224"/>
      <c r="F16" s="223"/>
      <c r="G16" s="286">
        <f>G17</f>
        <v>553245</v>
      </c>
      <c r="H16" s="286">
        <f t="shared" si="0"/>
        <v>553245</v>
      </c>
      <c r="I16" s="286">
        <f t="shared" si="0"/>
        <v>553245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</row>
    <row r="17" spans="1:37" s="226" customFormat="1" ht="41.25" customHeight="1">
      <c r="A17" s="222" t="s">
        <v>102</v>
      </c>
      <c r="B17" s="223" t="s">
        <v>95</v>
      </c>
      <c r="C17" s="223" t="s">
        <v>97</v>
      </c>
      <c r="D17" s="224" t="s">
        <v>101</v>
      </c>
      <c r="E17" s="224" t="s">
        <v>103</v>
      </c>
      <c r="F17" s="223"/>
      <c r="G17" s="286">
        <f>G18</f>
        <v>553245</v>
      </c>
      <c r="H17" s="286">
        <f t="shared" si="0"/>
        <v>553245</v>
      </c>
      <c r="I17" s="286">
        <v>553245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</row>
    <row r="18" spans="1:37" s="226" customFormat="1" ht="83.25" customHeight="1">
      <c r="A18" s="177" t="s">
        <v>104</v>
      </c>
      <c r="B18" s="224" t="s">
        <v>95</v>
      </c>
      <c r="C18" s="224" t="s">
        <v>97</v>
      </c>
      <c r="D18" s="224" t="s">
        <v>101</v>
      </c>
      <c r="E18" s="224" t="s">
        <v>103</v>
      </c>
      <c r="F18" s="223" t="s">
        <v>105</v>
      </c>
      <c r="G18" s="286">
        <v>553245</v>
      </c>
      <c r="H18" s="286">
        <v>553245</v>
      </c>
      <c r="I18" s="286">
        <v>553245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</row>
    <row r="19" spans="1:37" s="226" customFormat="1" ht="78" customHeight="1">
      <c r="A19" s="227" t="s">
        <v>106</v>
      </c>
      <c r="B19" s="224" t="s">
        <v>95</v>
      </c>
      <c r="C19" s="224" t="s">
        <v>107</v>
      </c>
      <c r="D19" s="224"/>
      <c r="E19" s="224"/>
      <c r="F19" s="224"/>
      <c r="G19" s="266">
        <f>G20</f>
        <v>1542033</v>
      </c>
      <c r="H19" s="266">
        <f aca="true" t="shared" si="1" ref="H19:I21">H20</f>
        <v>1306033</v>
      </c>
      <c r="I19" s="266">
        <f t="shared" si="1"/>
        <v>1306033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</row>
    <row r="20" spans="1:37" s="226" customFormat="1" ht="40.5" customHeight="1">
      <c r="A20" s="222" t="s">
        <v>108</v>
      </c>
      <c r="B20" s="223" t="s">
        <v>95</v>
      </c>
      <c r="C20" s="223" t="s">
        <v>107</v>
      </c>
      <c r="D20" s="224" t="s">
        <v>109</v>
      </c>
      <c r="E20" s="224"/>
      <c r="F20" s="223"/>
      <c r="G20" s="286">
        <f>G21</f>
        <v>1542033</v>
      </c>
      <c r="H20" s="286">
        <f t="shared" si="1"/>
        <v>1306033</v>
      </c>
      <c r="I20" s="286">
        <f t="shared" si="1"/>
        <v>1306033</v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</row>
    <row r="21" spans="1:37" s="226" customFormat="1" ht="37.5" customHeight="1">
      <c r="A21" s="222" t="s">
        <v>110</v>
      </c>
      <c r="B21" s="223" t="s">
        <v>95</v>
      </c>
      <c r="C21" s="223" t="s">
        <v>107</v>
      </c>
      <c r="D21" s="224" t="s">
        <v>111</v>
      </c>
      <c r="E21" s="224"/>
      <c r="F21" s="223"/>
      <c r="G21" s="286">
        <f>G22</f>
        <v>1542033</v>
      </c>
      <c r="H21" s="286">
        <f t="shared" si="1"/>
        <v>1306033</v>
      </c>
      <c r="I21" s="286">
        <f t="shared" si="1"/>
        <v>1306033</v>
      </c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</row>
    <row r="22" spans="1:9" s="225" customFormat="1" ht="31.5" customHeight="1">
      <c r="A22" s="222" t="s">
        <v>102</v>
      </c>
      <c r="B22" s="223" t="s">
        <v>95</v>
      </c>
      <c r="C22" s="223" t="s">
        <v>107</v>
      </c>
      <c r="D22" s="224" t="s">
        <v>111</v>
      </c>
      <c r="E22" s="224" t="s">
        <v>103</v>
      </c>
      <c r="F22" s="223"/>
      <c r="G22" s="286">
        <f>G23+G24+G25</f>
        <v>1542033</v>
      </c>
      <c r="H22" s="286">
        <f>H23+H25+H24</f>
        <v>1306033</v>
      </c>
      <c r="I22" s="286">
        <f>I23+I25+I24</f>
        <v>1306033</v>
      </c>
    </row>
    <row r="23" spans="1:9" s="225" customFormat="1" ht="77.25" customHeight="1">
      <c r="A23" s="177" t="s">
        <v>104</v>
      </c>
      <c r="B23" s="224" t="s">
        <v>95</v>
      </c>
      <c r="C23" s="224" t="s">
        <v>107</v>
      </c>
      <c r="D23" s="224" t="s">
        <v>111</v>
      </c>
      <c r="E23" s="224" t="s">
        <v>103</v>
      </c>
      <c r="F23" s="223" t="s">
        <v>105</v>
      </c>
      <c r="G23" s="286">
        <v>1469033</v>
      </c>
      <c r="H23" s="286">
        <v>1233033</v>
      </c>
      <c r="I23" s="286">
        <v>1233033</v>
      </c>
    </row>
    <row r="24" spans="1:9" s="225" customFormat="1" ht="53.25" customHeight="1">
      <c r="A24" s="227" t="s">
        <v>112</v>
      </c>
      <c r="B24" s="224" t="s">
        <v>95</v>
      </c>
      <c r="C24" s="224" t="s">
        <v>107</v>
      </c>
      <c r="D24" s="224" t="s">
        <v>111</v>
      </c>
      <c r="E24" s="224" t="s">
        <v>103</v>
      </c>
      <c r="F24" s="223" t="s">
        <v>113</v>
      </c>
      <c r="G24" s="286">
        <v>70000</v>
      </c>
      <c r="H24" s="286">
        <v>70000</v>
      </c>
      <c r="I24" s="286">
        <v>70000</v>
      </c>
    </row>
    <row r="25" spans="1:9" s="225" customFormat="1" ht="32.25" customHeight="1">
      <c r="A25" s="228" t="s">
        <v>114</v>
      </c>
      <c r="B25" s="224" t="s">
        <v>95</v>
      </c>
      <c r="C25" s="224" t="s">
        <v>107</v>
      </c>
      <c r="D25" s="224" t="s">
        <v>111</v>
      </c>
      <c r="E25" s="224" t="s">
        <v>103</v>
      </c>
      <c r="F25" s="223" t="s">
        <v>115</v>
      </c>
      <c r="G25" s="286">
        <v>3000</v>
      </c>
      <c r="H25" s="286">
        <v>3000</v>
      </c>
      <c r="I25" s="286">
        <v>3000</v>
      </c>
    </row>
    <row r="26" spans="1:9" s="225" customFormat="1" ht="59.25" customHeight="1">
      <c r="A26" s="177" t="s">
        <v>116</v>
      </c>
      <c r="B26" s="224" t="s">
        <v>95</v>
      </c>
      <c r="C26" s="224" t="s">
        <v>117</v>
      </c>
      <c r="D26" s="224"/>
      <c r="E26" s="224"/>
      <c r="F26" s="224"/>
      <c r="G26" s="266">
        <f>G27+G31</f>
        <v>42600</v>
      </c>
      <c r="H26" s="286">
        <f>H27+H31</f>
        <v>42600</v>
      </c>
      <c r="I26" s="286">
        <f>I27+I31</f>
        <v>42600</v>
      </c>
    </row>
    <row r="27" spans="1:37" s="226" customFormat="1" ht="48" customHeight="1">
      <c r="A27" s="222" t="s">
        <v>118</v>
      </c>
      <c r="B27" s="223" t="s">
        <v>95</v>
      </c>
      <c r="C27" s="223" t="s">
        <v>117</v>
      </c>
      <c r="D27" s="224" t="s">
        <v>119</v>
      </c>
      <c r="E27" s="224"/>
      <c r="F27" s="223"/>
      <c r="G27" s="286">
        <f>G28</f>
        <v>39600</v>
      </c>
      <c r="H27" s="286">
        <f aca="true" t="shared" si="2" ref="H27:I29">H28</f>
        <v>39600</v>
      </c>
      <c r="I27" s="286">
        <f t="shared" si="2"/>
        <v>39600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</row>
    <row r="28" spans="1:37" s="226" customFormat="1" ht="40.5" customHeight="1">
      <c r="A28" s="222" t="s">
        <v>120</v>
      </c>
      <c r="B28" s="223" t="s">
        <v>95</v>
      </c>
      <c r="C28" s="223" t="s">
        <v>117</v>
      </c>
      <c r="D28" s="224" t="s">
        <v>121</v>
      </c>
      <c r="E28" s="224"/>
      <c r="F28" s="223"/>
      <c r="G28" s="286">
        <f>G29</f>
        <v>39600</v>
      </c>
      <c r="H28" s="286">
        <f t="shared" si="2"/>
        <v>39600</v>
      </c>
      <c r="I28" s="286">
        <f t="shared" si="2"/>
        <v>39600</v>
      </c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</row>
    <row r="29" spans="1:9" s="225" customFormat="1" ht="58.5" customHeight="1">
      <c r="A29" s="222" t="s">
        <v>122</v>
      </c>
      <c r="B29" s="223" t="s">
        <v>95</v>
      </c>
      <c r="C29" s="223" t="s">
        <v>117</v>
      </c>
      <c r="D29" s="224" t="s">
        <v>121</v>
      </c>
      <c r="E29" s="224" t="s">
        <v>123</v>
      </c>
      <c r="F29" s="223"/>
      <c r="G29" s="286">
        <f>G30</f>
        <v>39600</v>
      </c>
      <c r="H29" s="286">
        <f t="shared" si="2"/>
        <v>39600</v>
      </c>
      <c r="I29" s="286">
        <f t="shared" si="2"/>
        <v>39600</v>
      </c>
    </row>
    <row r="30" spans="1:9" s="87" customFormat="1" ht="46.5" customHeight="1">
      <c r="A30" s="177" t="s">
        <v>124</v>
      </c>
      <c r="B30" s="224" t="s">
        <v>95</v>
      </c>
      <c r="C30" s="224" t="s">
        <v>117</v>
      </c>
      <c r="D30" s="224" t="s">
        <v>121</v>
      </c>
      <c r="E30" s="224" t="s">
        <v>123</v>
      </c>
      <c r="F30" s="224" t="s">
        <v>125</v>
      </c>
      <c r="G30" s="266">
        <v>39600</v>
      </c>
      <c r="H30" s="286">
        <v>39600</v>
      </c>
      <c r="I30" s="286">
        <v>39600</v>
      </c>
    </row>
    <row r="31" spans="1:9" s="87" customFormat="1" ht="46.5" customHeight="1">
      <c r="A31" s="177" t="s">
        <v>126</v>
      </c>
      <c r="B31" s="224" t="s">
        <v>95</v>
      </c>
      <c r="C31" s="224" t="s">
        <v>117</v>
      </c>
      <c r="D31" s="224" t="s">
        <v>127</v>
      </c>
      <c r="E31" s="224"/>
      <c r="F31" s="224"/>
      <c r="G31" s="266">
        <f>G32</f>
        <v>3000</v>
      </c>
      <c r="H31" s="286">
        <f aca="true" t="shared" si="3" ref="H31:I33">H32</f>
        <v>3000</v>
      </c>
      <c r="I31" s="286">
        <f t="shared" si="3"/>
        <v>3000</v>
      </c>
    </row>
    <row r="32" spans="1:9" s="87" customFormat="1" ht="46.5" customHeight="1">
      <c r="A32" s="177" t="s">
        <v>102</v>
      </c>
      <c r="B32" s="224" t="s">
        <v>95</v>
      </c>
      <c r="C32" s="224" t="s">
        <v>117</v>
      </c>
      <c r="D32" s="224" t="s">
        <v>128</v>
      </c>
      <c r="E32" s="224"/>
      <c r="F32" s="224"/>
      <c r="G32" s="266">
        <f>G33</f>
        <v>3000</v>
      </c>
      <c r="H32" s="286">
        <f t="shared" si="3"/>
        <v>3000</v>
      </c>
      <c r="I32" s="286">
        <f t="shared" si="3"/>
        <v>3000</v>
      </c>
    </row>
    <row r="33" spans="1:9" s="87" customFormat="1" ht="46.5" customHeight="1">
      <c r="A33" s="177" t="s">
        <v>129</v>
      </c>
      <c r="B33" s="224" t="s">
        <v>95</v>
      </c>
      <c r="C33" s="224" t="s">
        <v>117</v>
      </c>
      <c r="D33" s="224" t="s">
        <v>128</v>
      </c>
      <c r="E33" s="224" t="s">
        <v>130</v>
      </c>
      <c r="F33" s="224"/>
      <c r="G33" s="266">
        <f>G34</f>
        <v>3000</v>
      </c>
      <c r="H33" s="286">
        <f t="shared" si="3"/>
        <v>3000</v>
      </c>
      <c r="I33" s="286">
        <f t="shared" si="3"/>
        <v>3000</v>
      </c>
    </row>
    <row r="34" spans="1:9" s="87" customFormat="1" ht="46.5" customHeight="1">
      <c r="A34" s="177" t="s">
        <v>124</v>
      </c>
      <c r="B34" s="224" t="s">
        <v>95</v>
      </c>
      <c r="C34" s="224" t="s">
        <v>117</v>
      </c>
      <c r="D34" s="224" t="s">
        <v>128</v>
      </c>
      <c r="E34" s="224" t="s">
        <v>130</v>
      </c>
      <c r="F34" s="224" t="s">
        <v>125</v>
      </c>
      <c r="G34" s="266">
        <v>3000</v>
      </c>
      <c r="H34" s="286">
        <v>3000</v>
      </c>
      <c r="I34" s="286">
        <v>3000</v>
      </c>
    </row>
    <row r="35" spans="1:9" s="97" customFormat="1" ht="41.25" customHeight="1">
      <c r="A35" s="177" t="s">
        <v>131</v>
      </c>
      <c r="B35" s="224" t="s">
        <v>95</v>
      </c>
      <c r="C35" s="229">
        <v>11</v>
      </c>
      <c r="D35" s="224"/>
      <c r="E35" s="224"/>
      <c r="F35" s="224"/>
      <c r="G35" s="266">
        <f>G36</f>
        <v>1000</v>
      </c>
      <c r="H35" s="266">
        <f aca="true" t="shared" si="4" ref="H35:I38">H36</f>
        <v>1000</v>
      </c>
      <c r="I35" s="266">
        <f t="shared" si="4"/>
        <v>1000</v>
      </c>
    </row>
    <row r="36" spans="1:9" s="97" customFormat="1" ht="44.25" customHeight="1">
      <c r="A36" s="177" t="s">
        <v>132</v>
      </c>
      <c r="B36" s="224" t="s">
        <v>95</v>
      </c>
      <c r="C36" s="229">
        <v>11</v>
      </c>
      <c r="D36" s="230">
        <v>78</v>
      </c>
      <c r="E36" s="224"/>
      <c r="F36" s="224"/>
      <c r="G36" s="266">
        <f>G37</f>
        <v>1000</v>
      </c>
      <c r="H36" s="266">
        <f t="shared" si="4"/>
        <v>1000</v>
      </c>
      <c r="I36" s="266">
        <f t="shared" si="4"/>
        <v>1000</v>
      </c>
    </row>
    <row r="37" spans="1:9" s="97" customFormat="1" ht="33.75" customHeight="1">
      <c r="A37" s="177" t="s">
        <v>133</v>
      </c>
      <c r="B37" s="224" t="s">
        <v>95</v>
      </c>
      <c r="C37" s="229">
        <v>11</v>
      </c>
      <c r="D37" s="230" t="s">
        <v>134</v>
      </c>
      <c r="E37" s="224"/>
      <c r="F37" s="224"/>
      <c r="G37" s="266">
        <f>G38</f>
        <v>1000</v>
      </c>
      <c r="H37" s="266">
        <f t="shared" si="4"/>
        <v>1000</v>
      </c>
      <c r="I37" s="266">
        <f t="shared" si="4"/>
        <v>1000</v>
      </c>
    </row>
    <row r="38" spans="1:9" s="97" customFormat="1" ht="31.5" customHeight="1">
      <c r="A38" s="227" t="s">
        <v>135</v>
      </c>
      <c r="B38" s="224" t="s">
        <v>95</v>
      </c>
      <c r="C38" s="229">
        <v>11</v>
      </c>
      <c r="D38" s="230" t="s">
        <v>134</v>
      </c>
      <c r="E38" s="229" t="s">
        <v>136</v>
      </c>
      <c r="F38" s="224"/>
      <c r="G38" s="266">
        <f>G39</f>
        <v>1000</v>
      </c>
      <c r="H38" s="266">
        <f t="shared" si="4"/>
        <v>1000</v>
      </c>
      <c r="I38" s="266">
        <f t="shared" si="4"/>
        <v>1000</v>
      </c>
    </row>
    <row r="39" spans="1:9" s="97" customFormat="1" ht="40.5" customHeight="1">
      <c r="A39" s="227" t="s">
        <v>114</v>
      </c>
      <c r="B39" s="224" t="s">
        <v>95</v>
      </c>
      <c r="C39" s="229">
        <v>11</v>
      </c>
      <c r="D39" s="230" t="s">
        <v>134</v>
      </c>
      <c r="E39" s="229" t="s">
        <v>136</v>
      </c>
      <c r="F39" s="224" t="s">
        <v>115</v>
      </c>
      <c r="G39" s="266">
        <v>1000</v>
      </c>
      <c r="H39" s="266">
        <v>1000</v>
      </c>
      <c r="I39" s="266">
        <v>1000</v>
      </c>
    </row>
    <row r="40" spans="1:9" s="97" customFormat="1" ht="37.5" customHeight="1">
      <c r="A40" s="227" t="s">
        <v>137</v>
      </c>
      <c r="B40" s="224" t="s">
        <v>95</v>
      </c>
      <c r="C40" s="224" t="s">
        <v>138</v>
      </c>
      <c r="D40" s="229"/>
      <c r="E40" s="229"/>
      <c r="F40" s="224"/>
      <c r="G40" s="266">
        <f>G41+G46+G50</f>
        <v>685025</v>
      </c>
      <c r="H40" s="266">
        <f>H41+H46+H50</f>
        <v>563800</v>
      </c>
      <c r="I40" s="266">
        <f>I41+I46+I50</f>
        <v>478000</v>
      </c>
    </row>
    <row r="41" spans="1:9" s="99" customFormat="1" ht="54" customHeight="1">
      <c r="A41" s="177" t="s">
        <v>139</v>
      </c>
      <c r="B41" s="224" t="s">
        <v>95</v>
      </c>
      <c r="C41" s="229">
        <v>13</v>
      </c>
      <c r="D41" s="230">
        <v>76</v>
      </c>
      <c r="E41" s="224"/>
      <c r="F41" s="224"/>
      <c r="G41" s="266">
        <f aca="true" t="shared" si="5" ref="G41:I42">G42</f>
        <v>105025</v>
      </c>
      <c r="H41" s="266">
        <f t="shared" si="5"/>
        <v>17000</v>
      </c>
      <c r="I41" s="266">
        <f t="shared" si="5"/>
        <v>5000</v>
      </c>
    </row>
    <row r="42" spans="1:9" s="97" customFormat="1" ht="31.5" customHeight="1">
      <c r="A42" s="177" t="s">
        <v>140</v>
      </c>
      <c r="B42" s="224" t="s">
        <v>95</v>
      </c>
      <c r="C42" s="229">
        <v>13</v>
      </c>
      <c r="D42" s="230" t="s">
        <v>141</v>
      </c>
      <c r="E42" s="224"/>
      <c r="F42" s="224"/>
      <c r="G42" s="266">
        <f t="shared" si="5"/>
        <v>105025</v>
      </c>
      <c r="H42" s="266">
        <f t="shared" si="5"/>
        <v>17000</v>
      </c>
      <c r="I42" s="266">
        <f t="shared" si="5"/>
        <v>5000</v>
      </c>
    </row>
    <row r="43" spans="1:9" s="97" customFormat="1" ht="31.5" customHeight="1">
      <c r="A43" s="227" t="s">
        <v>142</v>
      </c>
      <c r="B43" s="224" t="s">
        <v>95</v>
      </c>
      <c r="C43" s="229">
        <v>13</v>
      </c>
      <c r="D43" s="230" t="s">
        <v>141</v>
      </c>
      <c r="E43" s="224" t="s">
        <v>143</v>
      </c>
      <c r="F43" s="224"/>
      <c r="G43" s="266">
        <f>G44+G45</f>
        <v>105025</v>
      </c>
      <c r="H43" s="292">
        <f>H45</f>
        <v>17000</v>
      </c>
      <c r="I43" s="292">
        <f>I45</f>
        <v>5000</v>
      </c>
    </row>
    <row r="44" spans="1:256" s="97" customFormat="1" ht="31.5" customHeight="1">
      <c r="A44" s="227" t="s">
        <v>112</v>
      </c>
      <c r="B44" s="224" t="s">
        <v>95</v>
      </c>
      <c r="C44" s="230">
        <v>13</v>
      </c>
      <c r="D44" s="230" t="s">
        <v>141</v>
      </c>
      <c r="E44" s="224" t="s">
        <v>143</v>
      </c>
      <c r="F44" s="229">
        <v>200</v>
      </c>
      <c r="G44" s="294">
        <v>100000</v>
      </c>
      <c r="H44" s="293">
        <v>0</v>
      </c>
      <c r="I44" s="293">
        <v>0</v>
      </c>
      <c r="J44" s="291"/>
      <c r="K44" s="230"/>
      <c r="L44" s="224"/>
      <c r="M44" s="224"/>
      <c r="N44" s="229"/>
      <c r="O44" s="230"/>
      <c r="P44" s="224"/>
      <c r="Q44" s="224"/>
      <c r="R44" s="229">
        <v>13</v>
      </c>
      <c r="S44" s="230" t="s">
        <v>141</v>
      </c>
      <c r="T44" s="224" t="s">
        <v>143</v>
      </c>
      <c r="U44" s="224" t="s">
        <v>95</v>
      </c>
      <c r="V44" s="229">
        <v>13</v>
      </c>
      <c r="W44" s="230" t="s">
        <v>141</v>
      </c>
      <c r="X44" s="224" t="s">
        <v>143</v>
      </c>
      <c r="Y44" s="224" t="s">
        <v>95</v>
      </c>
      <c r="Z44" s="229">
        <v>13</v>
      </c>
      <c r="AA44" s="230" t="s">
        <v>141</v>
      </c>
      <c r="AB44" s="224" t="s">
        <v>143</v>
      </c>
      <c r="AC44" s="224" t="s">
        <v>95</v>
      </c>
      <c r="AD44" s="229">
        <v>13</v>
      </c>
      <c r="AE44" s="230" t="s">
        <v>141</v>
      </c>
      <c r="AF44" s="224" t="s">
        <v>143</v>
      </c>
      <c r="AG44" s="224" t="s">
        <v>95</v>
      </c>
      <c r="AH44" s="229">
        <v>13</v>
      </c>
      <c r="AI44" s="230" t="s">
        <v>141</v>
      </c>
      <c r="AJ44" s="224" t="s">
        <v>143</v>
      </c>
      <c r="AK44" s="224" t="s">
        <v>95</v>
      </c>
      <c r="AL44" s="229">
        <v>13</v>
      </c>
      <c r="AM44" s="230" t="s">
        <v>141</v>
      </c>
      <c r="AN44" s="224" t="s">
        <v>143</v>
      </c>
      <c r="AO44" s="224" t="s">
        <v>95</v>
      </c>
      <c r="AP44" s="229">
        <v>13</v>
      </c>
      <c r="AQ44" s="230" t="s">
        <v>141</v>
      </c>
      <c r="AR44" s="224" t="s">
        <v>143</v>
      </c>
      <c r="AS44" s="224" t="s">
        <v>95</v>
      </c>
      <c r="AT44" s="229">
        <v>13</v>
      </c>
      <c r="AU44" s="230" t="s">
        <v>141</v>
      </c>
      <c r="AV44" s="224" t="s">
        <v>143</v>
      </c>
      <c r="AW44" s="224" t="s">
        <v>95</v>
      </c>
      <c r="AX44" s="229">
        <v>13</v>
      </c>
      <c r="AY44" s="230" t="s">
        <v>141</v>
      </c>
      <c r="AZ44" s="224" t="s">
        <v>143</v>
      </c>
      <c r="BA44" s="224" t="s">
        <v>95</v>
      </c>
      <c r="BB44" s="229">
        <v>13</v>
      </c>
      <c r="BC44" s="230" t="s">
        <v>141</v>
      </c>
      <c r="BD44" s="224" t="s">
        <v>143</v>
      </c>
      <c r="BE44" s="224" t="s">
        <v>95</v>
      </c>
      <c r="BF44" s="229">
        <v>13</v>
      </c>
      <c r="BG44" s="230" t="s">
        <v>141</v>
      </c>
      <c r="BH44" s="224" t="s">
        <v>143</v>
      </c>
      <c r="BI44" s="224" t="s">
        <v>95</v>
      </c>
      <c r="BJ44" s="229">
        <v>13</v>
      </c>
      <c r="BK44" s="230" t="s">
        <v>141</v>
      </c>
      <c r="BL44" s="224" t="s">
        <v>143</v>
      </c>
      <c r="BM44" s="224" t="s">
        <v>95</v>
      </c>
      <c r="BN44" s="229">
        <v>13</v>
      </c>
      <c r="BO44" s="230" t="s">
        <v>141</v>
      </c>
      <c r="BP44" s="224" t="s">
        <v>143</v>
      </c>
      <c r="BQ44" s="224" t="s">
        <v>95</v>
      </c>
      <c r="BR44" s="229">
        <v>13</v>
      </c>
      <c r="BS44" s="230" t="s">
        <v>141</v>
      </c>
      <c r="BT44" s="224" t="s">
        <v>143</v>
      </c>
      <c r="BU44" s="224" t="s">
        <v>95</v>
      </c>
      <c r="BV44" s="229">
        <v>13</v>
      </c>
      <c r="BW44" s="230" t="s">
        <v>141</v>
      </c>
      <c r="BX44" s="224" t="s">
        <v>143</v>
      </c>
      <c r="BY44" s="224" t="s">
        <v>95</v>
      </c>
      <c r="BZ44" s="229">
        <v>13</v>
      </c>
      <c r="CA44" s="230" t="s">
        <v>141</v>
      </c>
      <c r="CB44" s="224" t="s">
        <v>143</v>
      </c>
      <c r="CC44" s="224" t="s">
        <v>95</v>
      </c>
      <c r="CD44" s="229">
        <v>13</v>
      </c>
      <c r="CE44" s="230" t="s">
        <v>141</v>
      </c>
      <c r="CF44" s="224" t="s">
        <v>143</v>
      </c>
      <c r="CG44" s="224" t="s">
        <v>95</v>
      </c>
      <c r="CH44" s="229">
        <v>13</v>
      </c>
      <c r="CI44" s="230" t="s">
        <v>141</v>
      </c>
      <c r="CJ44" s="224" t="s">
        <v>143</v>
      </c>
      <c r="CK44" s="224" t="s">
        <v>95</v>
      </c>
      <c r="CL44" s="229">
        <v>13</v>
      </c>
      <c r="CM44" s="230" t="s">
        <v>141</v>
      </c>
      <c r="CN44" s="224" t="s">
        <v>143</v>
      </c>
      <c r="CO44" s="224" t="s">
        <v>95</v>
      </c>
      <c r="CP44" s="229">
        <v>13</v>
      </c>
      <c r="CQ44" s="230" t="s">
        <v>141</v>
      </c>
      <c r="CR44" s="224" t="s">
        <v>143</v>
      </c>
      <c r="CS44" s="224" t="s">
        <v>95</v>
      </c>
      <c r="CT44" s="229">
        <v>13</v>
      </c>
      <c r="CU44" s="230" t="s">
        <v>141</v>
      </c>
      <c r="CV44" s="224" t="s">
        <v>143</v>
      </c>
      <c r="CW44" s="224" t="s">
        <v>95</v>
      </c>
      <c r="CX44" s="229">
        <v>13</v>
      </c>
      <c r="CY44" s="230" t="s">
        <v>141</v>
      </c>
      <c r="CZ44" s="224" t="s">
        <v>143</v>
      </c>
      <c r="DA44" s="224" t="s">
        <v>95</v>
      </c>
      <c r="DB44" s="229">
        <v>13</v>
      </c>
      <c r="DC44" s="230" t="s">
        <v>141</v>
      </c>
      <c r="DD44" s="224" t="s">
        <v>143</v>
      </c>
      <c r="DE44" s="224" t="s">
        <v>95</v>
      </c>
      <c r="DF44" s="229">
        <v>13</v>
      </c>
      <c r="DG44" s="230" t="s">
        <v>141</v>
      </c>
      <c r="DH44" s="224" t="s">
        <v>143</v>
      </c>
      <c r="DI44" s="224" t="s">
        <v>95</v>
      </c>
      <c r="DJ44" s="229">
        <v>13</v>
      </c>
      <c r="DK44" s="230" t="s">
        <v>141</v>
      </c>
      <c r="DL44" s="224" t="s">
        <v>143</v>
      </c>
      <c r="DM44" s="224" t="s">
        <v>95</v>
      </c>
      <c r="DN44" s="229">
        <v>13</v>
      </c>
      <c r="DO44" s="230" t="s">
        <v>141</v>
      </c>
      <c r="DP44" s="224" t="s">
        <v>143</v>
      </c>
      <c r="DQ44" s="224" t="s">
        <v>95</v>
      </c>
      <c r="DR44" s="229">
        <v>13</v>
      </c>
      <c r="DS44" s="230" t="s">
        <v>141</v>
      </c>
      <c r="DT44" s="224" t="s">
        <v>143</v>
      </c>
      <c r="DU44" s="224" t="s">
        <v>95</v>
      </c>
      <c r="DV44" s="229">
        <v>13</v>
      </c>
      <c r="DW44" s="230" t="s">
        <v>141</v>
      </c>
      <c r="DX44" s="224" t="s">
        <v>143</v>
      </c>
      <c r="DY44" s="224" t="s">
        <v>95</v>
      </c>
      <c r="DZ44" s="229">
        <v>13</v>
      </c>
      <c r="EA44" s="230" t="s">
        <v>141</v>
      </c>
      <c r="EB44" s="224" t="s">
        <v>143</v>
      </c>
      <c r="EC44" s="224" t="s">
        <v>95</v>
      </c>
      <c r="ED44" s="229">
        <v>13</v>
      </c>
      <c r="EE44" s="230" t="s">
        <v>141</v>
      </c>
      <c r="EF44" s="224" t="s">
        <v>143</v>
      </c>
      <c r="EG44" s="224" t="s">
        <v>95</v>
      </c>
      <c r="EH44" s="229">
        <v>13</v>
      </c>
      <c r="EI44" s="230" t="s">
        <v>141</v>
      </c>
      <c r="EJ44" s="224" t="s">
        <v>143</v>
      </c>
      <c r="EK44" s="224" t="s">
        <v>95</v>
      </c>
      <c r="EL44" s="229">
        <v>13</v>
      </c>
      <c r="EM44" s="230" t="s">
        <v>141</v>
      </c>
      <c r="EN44" s="224" t="s">
        <v>143</v>
      </c>
      <c r="EO44" s="224" t="s">
        <v>95</v>
      </c>
      <c r="EP44" s="229">
        <v>13</v>
      </c>
      <c r="EQ44" s="230" t="s">
        <v>141</v>
      </c>
      <c r="ER44" s="224" t="s">
        <v>143</v>
      </c>
      <c r="ES44" s="224" t="s">
        <v>95</v>
      </c>
      <c r="ET44" s="229">
        <v>13</v>
      </c>
      <c r="EU44" s="230" t="s">
        <v>141</v>
      </c>
      <c r="EV44" s="224" t="s">
        <v>143</v>
      </c>
      <c r="EW44" s="224" t="s">
        <v>95</v>
      </c>
      <c r="EX44" s="229">
        <v>13</v>
      </c>
      <c r="EY44" s="230" t="s">
        <v>141</v>
      </c>
      <c r="EZ44" s="224" t="s">
        <v>143</v>
      </c>
      <c r="FA44" s="224" t="s">
        <v>95</v>
      </c>
      <c r="FB44" s="229">
        <v>13</v>
      </c>
      <c r="FC44" s="230" t="s">
        <v>141</v>
      </c>
      <c r="FD44" s="224" t="s">
        <v>143</v>
      </c>
      <c r="FE44" s="224" t="s">
        <v>95</v>
      </c>
      <c r="FF44" s="229">
        <v>13</v>
      </c>
      <c r="FG44" s="230" t="s">
        <v>141</v>
      </c>
      <c r="FH44" s="224" t="s">
        <v>143</v>
      </c>
      <c r="FI44" s="224" t="s">
        <v>95</v>
      </c>
      <c r="FJ44" s="229">
        <v>13</v>
      </c>
      <c r="FK44" s="230" t="s">
        <v>141</v>
      </c>
      <c r="FL44" s="224" t="s">
        <v>143</v>
      </c>
      <c r="FM44" s="224" t="s">
        <v>95</v>
      </c>
      <c r="FN44" s="229">
        <v>13</v>
      </c>
      <c r="FO44" s="230" t="s">
        <v>141</v>
      </c>
      <c r="FP44" s="224" t="s">
        <v>143</v>
      </c>
      <c r="FQ44" s="224" t="s">
        <v>95</v>
      </c>
      <c r="FR44" s="229">
        <v>13</v>
      </c>
      <c r="FS44" s="230" t="s">
        <v>141</v>
      </c>
      <c r="FT44" s="224" t="s">
        <v>143</v>
      </c>
      <c r="FU44" s="224" t="s">
        <v>95</v>
      </c>
      <c r="FV44" s="229">
        <v>13</v>
      </c>
      <c r="FW44" s="230" t="s">
        <v>141</v>
      </c>
      <c r="FX44" s="224" t="s">
        <v>143</v>
      </c>
      <c r="FY44" s="224" t="s">
        <v>95</v>
      </c>
      <c r="FZ44" s="229">
        <v>13</v>
      </c>
      <c r="GA44" s="230" t="s">
        <v>141</v>
      </c>
      <c r="GB44" s="224" t="s">
        <v>143</v>
      </c>
      <c r="GC44" s="224" t="s">
        <v>95</v>
      </c>
      <c r="GD44" s="229">
        <v>13</v>
      </c>
      <c r="GE44" s="230" t="s">
        <v>141</v>
      </c>
      <c r="GF44" s="224" t="s">
        <v>143</v>
      </c>
      <c r="GG44" s="224" t="s">
        <v>95</v>
      </c>
      <c r="GH44" s="229">
        <v>13</v>
      </c>
      <c r="GI44" s="230" t="s">
        <v>141</v>
      </c>
      <c r="GJ44" s="224" t="s">
        <v>143</v>
      </c>
      <c r="GK44" s="224" t="s">
        <v>95</v>
      </c>
      <c r="GL44" s="229">
        <v>13</v>
      </c>
      <c r="GM44" s="230" t="s">
        <v>141</v>
      </c>
      <c r="GN44" s="224" t="s">
        <v>143</v>
      </c>
      <c r="GO44" s="224" t="s">
        <v>95</v>
      </c>
      <c r="GP44" s="229">
        <v>13</v>
      </c>
      <c r="GQ44" s="230" t="s">
        <v>141</v>
      </c>
      <c r="GR44" s="224" t="s">
        <v>143</v>
      </c>
      <c r="GS44" s="224" t="s">
        <v>95</v>
      </c>
      <c r="GT44" s="229">
        <v>13</v>
      </c>
      <c r="GU44" s="230" t="s">
        <v>141</v>
      </c>
      <c r="GV44" s="224" t="s">
        <v>143</v>
      </c>
      <c r="GW44" s="224" t="s">
        <v>95</v>
      </c>
      <c r="GX44" s="229">
        <v>13</v>
      </c>
      <c r="GY44" s="230" t="s">
        <v>141</v>
      </c>
      <c r="GZ44" s="224" t="s">
        <v>143</v>
      </c>
      <c r="HA44" s="224" t="s">
        <v>95</v>
      </c>
      <c r="HB44" s="229">
        <v>13</v>
      </c>
      <c r="HC44" s="230" t="s">
        <v>141</v>
      </c>
      <c r="HD44" s="224" t="s">
        <v>143</v>
      </c>
      <c r="HE44" s="224" t="s">
        <v>95</v>
      </c>
      <c r="HF44" s="229">
        <v>13</v>
      </c>
      <c r="HG44" s="230" t="s">
        <v>141</v>
      </c>
      <c r="HH44" s="224" t="s">
        <v>143</v>
      </c>
      <c r="HI44" s="224" t="s">
        <v>95</v>
      </c>
      <c r="HJ44" s="229">
        <v>13</v>
      </c>
      <c r="HK44" s="230" t="s">
        <v>141</v>
      </c>
      <c r="HL44" s="224" t="s">
        <v>143</v>
      </c>
      <c r="HM44" s="224" t="s">
        <v>95</v>
      </c>
      <c r="HN44" s="229">
        <v>13</v>
      </c>
      <c r="HO44" s="230" t="s">
        <v>141</v>
      </c>
      <c r="HP44" s="224" t="s">
        <v>143</v>
      </c>
      <c r="HQ44" s="224" t="s">
        <v>95</v>
      </c>
      <c r="HR44" s="229">
        <v>13</v>
      </c>
      <c r="HS44" s="230" t="s">
        <v>141</v>
      </c>
      <c r="HT44" s="224" t="s">
        <v>143</v>
      </c>
      <c r="HU44" s="224" t="s">
        <v>95</v>
      </c>
      <c r="HV44" s="229">
        <v>13</v>
      </c>
      <c r="HW44" s="230" t="s">
        <v>141</v>
      </c>
      <c r="HX44" s="224" t="s">
        <v>143</v>
      </c>
      <c r="HY44" s="224" t="s">
        <v>95</v>
      </c>
      <c r="HZ44" s="229">
        <v>13</v>
      </c>
      <c r="IA44" s="230" t="s">
        <v>141</v>
      </c>
      <c r="IB44" s="224" t="s">
        <v>143</v>
      </c>
      <c r="IC44" s="224" t="s">
        <v>95</v>
      </c>
      <c r="ID44" s="229">
        <v>13</v>
      </c>
      <c r="IE44" s="230" t="s">
        <v>141</v>
      </c>
      <c r="IF44" s="224" t="s">
        <v>143</v>
      </c>
      <c r="IG44" s="224" t="s">
        <v>95</v>
      </c>
      <c r="IH44" s="229">
        <v>13</v>
      </c>
      <c r="II44" s="230" t="s">
        <v>141</v>
      </c>
      <c r="IJ44" s="224" t="s">
        <v>143</v>
      </c>
      <c r="IK44" s="224" t="s">
        <v>95</v>
      </c>
      <c r="IL44" s="229">
        <v>13</v>
      </c>
      <c r="IM44" s="230" t="s">
        <v>141</v>
      </c>
      <c r="IN44" s="224" t="s">
        <v>143</v>
      </c>
      <c r="IO44" s="224" t="s">
        <v>95</v>
      </c>
      <c r="IP44" s="229">
        <v>13</v>
      </c>
      <c r="IQ44" s="230" t="s">
        <v>141</v>
      </c>
      <c r="IR44" s="224" t="s">
        <v>143</v>
      </c>
      <c r="IS44" s="224" t="s">
        <v>95</v>
      </c>
      <c r="IT44" s="229">
        <v>13</v>
      </c>
      <c r="IU44" s="230" t="s">
        <v>141</v>
      </c>
      <c r="IV44" s="224" t="s">
        <v>143</v>
      </c>
    </row>
    <row r="45" spans="1:9" s="97" customFormat="1" ht="46.5" customHeight="1">
      <c r="A45" s="228" t="s">
        <v>114</v>
      </c>
      <c r="B45" s="224" t="s">
        <v>95</v>
      </c>
      <c r="C45" s="229">
        <v>13</v>
      </c>
      <c r="D45" s="230" t="s">
        <v>141</v>
      </c>
      <c r="E45" s="224" t="s">
        <v>143</v>
      </c>
      <c r="F45" s="224" t="s">
        <v>115</v>
      </c>
      <c r="G45" s="266">
        <v>5025</v>
      </c>
      <c r="H45" s="290">
        <v>17000</v>
      </c>
      <c r="I45" s="290">
        <v>5000</v>
      </c>
    </row>
    <row r="46" spans="1:9" s="97" customFormat="1" ht="47.25" customHeight="1">
      <c r="A46" s="177" t="s">
        <v>126</v>
      </c>
      <c r="B46" s="224" t="s">
        <v>95</v>
      </c>
      <c r="C46" s="224" t="s">
        <v>138</v>
      </c>
      <c r="D46" s="224" t="s">
        <v>144</v>
      </c>
      <c r="E46" s="224"/>
      <c r="F46" s="224"/>
      <c r="G46" s="266">
        <f>G47</f>
        <v>25000</v>
      </c>
      <c r="H46" s="266">
        <f aca="true" t="shared" si="6" ref="H46:I48">H47</f>
        <v>10000</v>
      </c>
      <c r="I46" s="266">
        <f t="shared" si="6"/>
        <v>20000</v>
      </c>
    </row>
    <row r="47" spans="1:9" s="97" customFormat="1" ht="37.5" customHeight="1">
      <c r="A47" s="177" t="s">
        <v>145</v>
      </c>
      <c r="B47" s="224" t="s">
        <v>95</v>
      </c>
      <c r="C47" s="224" t="s">
        <v>138</v>
      </c>
      <c r="D47" s="224" t="s">
        <v>146</v>
      </c>
      <c r="E47" s="224"/>
      <c r="F47" s="224"/>
      <c r="G47" s="266">
        <f>G48</f>
        <v>25000</v>
      </c>
      <c r="H47" s="266">
        <f t="shared" si="6"/>
        <v>10000</v>
      </c>
      <c r="I47" s="266">
        <f t="shared" si="6"/>
        <v>20000</v>
      </c>
    </row>
    <row r="48" spans="1:256" s="231" customFormat="1" ht="33" customHeight="1">
      <c r="A48" s="227" t="s">
        <v>147</v>
      </c>
      <c r="B48" s="224" t="s">
        <v>95</v>
      </c>
      <c r="C48" s="224" t="s">
        <v>138</v>
      </c>
      <c r="D48" s="230" t="s">
        <v>146</v>
      </c>
      <c r="E48" s="224" t="s">
        <v>148</v>
      </c>
      <c r="F48" s="224"/>
      <c r="G48" s="266">
        <f>G49</f>
        <v>25000</v>
      </c>
      <c r="H48" s="266">
        <f t="shared" si="6"/>
        <v>10000</v>
      </c>
      <c r="I48" s="266">
        <f t="shared" si="6"/>
        <v>20000</v>
      </c>
      <c r="J48" s="100"/>
      <c r="IU48" s="100"/>
      <c r="IV48" s="100"/>
    </row>
    <row r="49" spans="1:256" s="231" customFormat="1" ht="58.5" customHeight="1">
      <c r="A49" s="227" t="s">
        <v>112</v>
      </c>
      <c r="B49" s="224" t="s">
        <v>95</v>
      </c>
      <c r="C49" s="224" t="s">
        <v>138</v>
      </c>
      <c r="D49" s="230" t="s">
        <v>146</v>
      </c>
      <c r="E49" s="224" t="s">
        <v>148</v>
      </c>
      <c r="F49" s="224" t="s">
        <v>113</v>
      </c>
      <c r="G49" s="266">
        <v>25000</v>
      </c>
      <c r="H49" s="266">
        <v>10000</v>
      </c>
      <c r="I49" s="266">
        <v>20000</v>
      </c>
      <c r="J49" s="100"/>
      <c r="IU49" s="100"/>
      <c r="IV49" s="100"/>
    </row>
    <row r="50" spans="1:256" s="231" customFormat="1" ht="41.25" customHeight="1">
      <c r="A50" s="232" t="s">
        <v>149</v>
      </c>
      <c r="B50" s="31" t="s">
        <v>95</v>
      </c>
      <c r="C50" s="30">
        <v>13</v>
      </c>
      <c r="D50" s="31" t="s">
        <v>150</v>
      </c>
      <c r="E50" s="31"/>
      <c r="F50" s="224"/>
      <c r="G50" s="266">
        <f>G51</f>
        <v>555000</v>
      </c>
      <c r="H50" s="266">
        <f aca="true" t="shared" si="7" ref="H50:I53">H51</f>
        <v>536800</v>
      </c>
      <c r="I50" s="266">
        <f t="shared" si="7"/>
        <v>453000</v>
      </c>
      <c r="J50" s="100"/>
      <c r="IU50" s="100"/>
      <c r="IV50" s="100"/>
    </row>
    <row r="51" spans="1:256" s="231" customFormat="1" ht="42" customHeight="1">
      <c r="A51" s="232" t="s">
        <v>151</v>
      </c>
      <c r="B51" s="31" t="s">
        <v>95</v>
      </c>
      <c r="C51" s="30">
        <v>13</v>
      </c>
      <c r="D51" s="31" t="s">
        <v>152</v>
      </c>
      <c r="E51" s="31"/>
      <c r="F51" s="224"/>
      <c r="G51" s="266">
        <f>G52</f>
        <v>555000</v>
      </c>
      <c r="H51" s="266">
        <f t="shared" si="7"/>
        <v>536800</v>
      </c>
      <c r="I51" s="266">
        <f t="shared" si="7"/>
        <v>453000</v>
      </c>
      <c r="J51" s="100"/>
      <c r="IU51" s="100"/>
      <c r="IV51" s="100"/>
    </row>
    <row r="52" spans="1:256" s="231" customFormat="1" ht="62.25" customHeight="1">
      <c r="A52" s="232" t="s">
        <v>153</v>
      </c>
      <c r="B52" s="31" t="s">
        <v>95</v>
      </c>
      <c r="C52" s="30">
        <v>13</v>
      </c>
      <c r="D52" s="31" t="s">
        <v>154</v>
      </c>
      <c r="E52" s="31"/>
      <c r="F52" s="224"/>
      <c r="G52" s="266">
        <f>G53</f>
        <v>555000</v>
      </c>
      <c r="H52" s="266">
        <f t="shared" si="7"/>
        <v>536800</v>
      </c>
      <c r="I52" s="266">
        <f t="shared" si="7"/>
        <v>453000</v>
      </c>
      <c r="J52" s="100"/>
      <c r="IU52" s="100"/>
      <c r="IV52" s="100"/>
    </row>
    <row r="53" spans="1:256" s="231" customFormat="1" ht="32.25" customHeight="1">
      <c r="A53" s="32" t="s">
        <v>155</v>
      </c>
      <c r="B53" s="31" t="s">
        <v>95</v>
      </c>
      <c r="C53" s="30">
        <v>13</v>
      </c>
      <c r="D53" s="31" t="s">
        <v>154</v>
      </c>
      <c r="E53" s="31" t="s">
        <v>156</v>
      </c>
      <c r="F53" s="224"/>
      <c r="G53" s="266">
        <f>G54</f>
        <v>555000</v>
      </c>
      <c r="H53" s="287">
        <f t="shared" si="7"/>
        <v>536800</v>
      </c>
      <c r="I53" s="287">
        <f t="shared" si="7"/>
        <v>453000</v>
      </c>
      <c r="J53" s="100"/>
      <c r="IU53" s="100"/>
      <c r="IV53" s="100"/>
    </row>
    <row r="54" spans="1:256" s="231" customFormat="1" ht="41.25" customHeight="1">
      <c r="A54" s="232" t="s">
        <v>112</v>
      </c>
      <c r="B54" s="31" t="s">
        <v>95</v>
      </c>
      <c r="C54" s="30">
        <v>13</v>
      </c>
      <c r="D54" s="31" t="s">
        <v>154</v>
      </c>
      <c r="E54" s="31" t="s">
        <v>156</v>
      </c>
      <c r="F54" s="224" t="s">
        <v>113</v>
      </c>
      <c r="G54" s="266">
        <v>555000</v>
      </c>
      <c r="H54" s="287">
        <v>536800</v>
      </c>
      <c r="I54" s="287">
        <v>453000</v>
      </c>
      <c r="J54" s="100"/>
      <c r="IU54" s="100"/>
      <c r="IV54" s="100"/>
    </row>
    <row r="55" spans="1:256" s="231" customFormat="1" ht="34.5" customHeight="1">
      <c r="A55" s="232" t="s">
        <v>157</v>
      </c>
      <c r="B55" s="31" t="s">
        <v>97</v>
      </c>
      <c r="C55" s="31"/>
      <c r="D55" s="31"/>
      <c r="E55" s="224"/>
      <c r="F55" s="224"/>
      <c r="G55" s="266">
        <f>G56</f>
        <v>337274</v>
      </c>
      <c r="H55" s="287">
        <f aca="true" t="shared" si="8" ref="H55:I59">H56</f>
        <v>371803</v>
      </c>
      <c r="I55" s="287">
        <f t="shared" si="8"/>
        <v>406918</v>
      </c>
      <c r="J55" s="100"/>
      <c r="IU55" s="100"/>
      <c r="IV55" s="100"/>
    </row>
    <row r="56" spans="1:256" s="231" customFormat="1" ht="30.75" customHeight="1">
      <c r="A56" s="232" t="s">
        <v>158</v>
      </c>
      <c r="B56" s="31" t="s">
        <v>97</v>
      </c>
      <c r="C56" s="31" t="s">
        <v>159</v>
      </c>
      <c r="D56" s="31"/>
      <c r="E56" s="224"/>
      <c r="F56" s="224"/>
      <c r="G56" s="266">
        <f>G57</f>
        <v>337274</v>
      </c>
      <c r="H56" s="287">
        <f t="shared" si="8"/>
        <v>371803</v>
      </c>
      <c r="I56" s="287">
        <f t="shared" si="8"/>
        <v>406918</v>
      </c>
      <c r="J56" s="100"/>
      <c r="IU56" s="100"/>
      <c r="IV56" s="100"/>
    </row>
    <row r="57" spans="1:256" s="231" customFormat="1" ht="33.75" customHeight="1">
      <c r="A57" s="232" t="s">
        <v>126</v>
      </c>
      <c r="B57" s="31" t="s">
        <v>97</v>
      </c>
      <c r="C57" s="31" t="s">
        <v>159</v>
      </c>
      <c r="D57" s="31">
        <v>77</v>
      </c>
      <c r="E57" s="224"/>
      <c r="F57" s="224"/>
      <c r="G57" s="266">
        <f>G58</f>
        <v>337274</v>
      </c>
      <c r="H57" s="287">
        <f t="shared" si="8"/>
        <v>371803</v>
      </c>
      <c r="I57" s="287">
        <f t="shared" si="8"/>
        <v>406918</v>
      </c>
      <c r="J57" s="100"/>
      <c r="IU57" s="100"/>
      <c r="IV57" s="100"/>
    </row>
    <row r="58" spans="1:256" s="231" customFormat="1" ht="22.5" customHeight="1">
      <c r="A58" s="232" t="s">
        <v>145</v>
      </c>
      <c r="B58" s="31" t="s">
        <v>97</v>
      </c>
      <c r="C58" s="31" t="s">
        <v>159</v>
      </c>
      <c r="D58" s="31" t="s">
        <v>160</v>
      </c>
      <c r="E58" s="224"/>
      <c r="F58" s="224"/>
      <c r="G58" s="266">
        <f>G59</f>
        <v>337274</v>
      </c>
      <c r="H58" s="287">
        <f t="shared" si="8"/>
        <v>371803</v>
      </c>
      <c r="I58" s="287">
        <f t="shared" si="8"/>
        <v>406918</v>
      </c>
      <c r="J58" s="100"/>
      <c r="IU58" s="100"/>
      <c r="IV58" s="100"/>
    </row>
    <row r="59" spans="1:256" s="231" customFormat="1" ht="42" customHeight="1">
      <c r="A59" s="232" t="s">
        <v>161</v>
      </c>
      <c r="B59" s="31" t="s">
        <v>97</v>
      </c>
      <c r="C59" s="31" t="s">
        <v>159</v>
      </c>
      <c r="D59" s="31" t="s">
        <v>146</v>
      </c>
      <c r="E59" s="224" t="s">
        <v>162</v>
      </c>
      <c r="F59" s="224"/>
      <c r="G59" s="266">
        <f>G60</f>
        <v>337274</v>
      </c>
      <c r="H59" s="287">
        <f t="shared" si="8"/>
        <v>371803</v>
      </c>
      <c r="I59" s="287">
        <f t="shared" si="8"/>
        <v>406918</v>
      </c>
      <c r="J59" s="100"/>
      <c r="IU59" s="100"/>
      <c r="IV59" s="100"/>
    </row>
    <row r="60" spans="1:256" s="231" customFormat="1" ht="58.5" customHeight="1">
      <c r="A60" s="232" t="s">
        <v>104</v>
      </c>
      <c r="B60" s="31" t="s">
        <v>97</v>
      </c>
      <c r="C60" s="31" t="s">
        <v>159</v>
      </c>
      <c r="D60" s="31" t="s">
        <v>163</v>
      </c>
      <c r="E60" s="224" t="s">
        <v>162</v>
      </c>
      <c r="F60" s="224" t="s">
        <v>105</v>
      </c>
      <c r="G60" s="266">
        <v>337274</v>
      </c>
      <c r="H60" s="287">
        <v>371803</v>
      </c>
      <c r="I60" s="287">
        <v>406918</v>
      </c>
      <c r="J60" s="100"/>
      <c r="IU60" s="100"/>
      <c r="IV60" s="100"/>
    </row>
    <row r="61" spans="1:9" s="105" customFormat="1" ht="49.5" customHeight="1">
      <c r="A61" s="177" t="s">
        <v>164</v>
      </c>
      <c r="B61" s="233" t="s">
        <v>159</v>
      </c>
      <c r="C61" s="233"/>
      <c r="D61" s="229"/>
      <c r="E61" s="229"/>
      <c r="F61" s="233"/>
      <c r="G61" s="288">
        <f>G62+G71</f>
        <v>51100</v>
      </c>
      <c r="H61" s="288">
        <f>H62+H71</f>
        <v>41100</v>
      </c>
      <c r="I61" s="288">
        <f>I62+I71</f>
        <v>75100</v>
      </c>
    </row>
    <row r="62" spans="1:9" s="105" customFormat="1" ht="51" customHeight="1">
      <c r="A62" s="177" t="s">
        <v>165</v>
      </c>
      <c r="B62" s="233" t="s">
        <v>159</v>
      </c>
      <c r="C62" s="233" t="s">
        <v>150</v>
      </c>
      <c r="D62" s="229"/>
      <c r="E62" s="229"/>
      <c r="F62" s="224"/>
      <c r="G62" s="266">
        <f aca="true" t="shared" si="9" ref="G62:I63">G63</f>
        <v>36100</v>
      </c>
      <c r="H62" s="266">
        <f t="shared" si="9"/>
        <v>36100</v>
      </c>
      <c r="I62" s="266">
        <f t="shared" si="9"/>
        <v>50100</v>
      </c>
    </row>
    <row r="63" spans="1:9" s="106" customFormat="1" ht="103.5" customHeight="1">
      <c r="A63" s="248" t="s">
        <v>166</v>
      </c>
      <c r="B63" s="224" t="s">
        <v>159</v>
      </c>
      <c r="C63" s="224" t="s">
        <v>150</v>
      </c>
      <c r="D63" s="224" t="s">
        <v>167</v>
      </c>
      <c r="E63" s="224"/>
      <c r="F63" s="224"/>
      <c r="G63" s="266">
        <f t="shared" si="9"/>
        <v>36100</v>
      </c>
      <c r="H63" s="266">
        <f t="shared" si="9"/>
        <v>36100</v>
      </c>
      <c r="I63" s="266">
        <f t="shared" si="9"/>
        <v>50100</v>
      </c>
    </row>
    <row r="64" spans="1:9" s="105" customFormat="1" ht="77.25" customHeight="1">
      <c r="A64" s="248" t="s">
        <v>168</v>
      </c>
      <c r="B64" s="224" t="s">
        <v>159</v>
      </c>
      <c r="C64" s="224" t="s">
        <v>150</v>
      </c>
      <c r="D64" s="224" t="s">
        <v>169</v>
      </c>
      <c r="E64" s="224"/>
      <c r="F64" s="224"/>
      <c r="G64" s="266">
        <f>G65+G68</f>
        <v>36100</v>
      </c>
      <c r="H64" s="266">
        <f>H65+H68</f>
        <v>36100</v>
      </c>
      <c r="I64" s="266">
        <f>I65+I68</f>
        <v>50100</v>
      </c>
    </row>
    <row r="65" spans="1:9" s="105" customFormat="1" ht="54" customHeight="1">
      <c r="A65" s="176" t="s">
        <v>170</v>
      </c>
      <c r="B65" s="224" t="s">
        <v>159</v>
      </c>
      <c r="C65" s="224" t="s">
        <v>150</v>
      </c>
      <c r="D65" s="224" t="s">
        <v>171</v>
      </c>
      <c r="E65" s="224"/>
      <c r="F65" s="224"/>
      <c r="G65" s="266">
        <f aca="true" t="shared" si="10" ref="G65:I66">G66</f>
        <v>36000</v>
      </c>
      <c r="H65" s="266">
        <f t="shared" si="10"/>
        <v>36000</v>
      </c>
      <c r="I65" s="266">
        <f t="shared" si="10"/>
        <v>50000</v>
      </c>
    </row>
    <row r="66" spans="1:9" s="97" customFormat="1" ht="56.25" customHeight="1">
      <c r="A66" s="227" t="s">
        <v>172</v>
      </c>
      <c r="B66" s="233" t="s">
        <v>159</v>
      </c>
      <c r="C66" s="233" t="s">
        <v>150</v>
      </c>
      <c r="D66" s="224" t="s">
        <v>171</v>
      </c>
      <c r="E66" s="224" t="s">
        <v>173</v>
      </c>
      <c r="F66" s="224"/>
      <c r="G66" s="266">
        <f t="shared" si="10"/>
        <v>36000</v>
      </c>
      <c r="H66" s="266">
        <f t="shared" si="10"/>
        <v>36000</v>
      </c>
      <c r="I66" s="266">
        <f t="shared" si="10"/>
        <v>50000</v>
      </c>
    </row>
    <row r="67" spans="1:9" s="97" customFormat="1" ht="48" customHeight="1">
      <c r="A67" s="227" t="s">
        <v>112</v>
      </c>
      <c r="B67" s="233" t="s">
        <v>159</v>
      </c>
      <c r="C67" s="233" t="s">
        <v>150</v>
      </c>
      <c r="D67" s="224" t="s">
        <v>171</v>
      </c>
      <c r="E67" s="224" t="s">
        <v>173</v>
      </c>
      <c r="F67" s="224" t="s">
        <v>113</v>
      </c>
      <c r="G67" s="266">
        <v>36000</v>
      </c>
      <c r="H67" s="266">
        <v>36000</v>
      </c>
      <c r="I67" s="266">
        <v>50000</v>
      </c>
    </row>
    <row r="68" spans="1:9" s="97" customFormat="1" ht="40.5" customHeight="1">
      <c r="A68" s="176" t="s">
        <v>174</v>
      </c>
      <c r="B68" s="233" t="s">
        <v>159</v>
      </c>
      <c r="C68" s="233" t="s">
        <v>150</v>
      </c>
      <c r="D68" s="224" t="s">
        <v>175</v>
      </c>
      <c r="E68" s="224"/>
      <c r="F68" s="224"/>
      <c r="G68" s="266">
        <v>100</v>
      </c>
      <c r="H68" s="266">
        <f>H69</f>
        <v>100</v>
      </c>
      <c r="I68" s="266">
        <f>I69</f>
        <v>100</v>
      </c>
    </row>
    <row r="69" spans="1:9" s="97" customFormat="1" ht="48" customHeight="1">
      <c r="A69" s="227" t="s">
        <v>172</v>
      </c>
      <c r="B69" s="233" t="s">
        <v>159</v>
      </c>
      <c r="C69" s="233" t="s">
        <v>150</v>
      </c>
      <c r="D69" s="224" t="s">
        <v>175</v>
      </c>
      <c r="E69" s="224" t="s">
        <v>173</v>
      </c>
      <c r="F69" s="224"/>
      <c r="G69" s="266">
        <v>100</v>
      </c>
      <c r="H69" s="266">
        <f>H70</f>
        <v>100</v>
      </c>
      <c r="I69" s="266">
        <f>I70</f>
        <v>100</v>
      </c>
    </row>
    <row r="70" spans="1:9" s="97" customFormat="1" ht="48" customHeight="1">
      <c r="A70" s="227" t="s">
        <v>112</v>
      </c>
      <c r="B70" s="233" t="s">
        <v>159</v>
      </c>
      <c r="C70" s="233" t="s">
        <v>150</v>
      </c>
      <c r="D70" s="224" t="s">
        <v>175</v>
      </c>
      <c r="E70" s="224" t="s">
        <v>173</v>
      </c>
      <c r="F70" s="224" t="s">
        <v>113</v>
      </c>
      <c r="G70" s="266">
        <v>100</v>
      </c>
      <c r="H70" s="266">
        <v>100</v>
      </c>
      <c r="I70" s="266">
        <v>100</v>
      </c>
    </row>
    <row r="71" spans="1:9" s="97" customFormat="1" ht="38.25" customHeight="1">
      <c r="A71" s="177" t="s">
        <v>176</v>
      </c>
      <c r="B71" s="233" t="s">
        <v>159</v>
      </c>
      <c r="C71" s="233" t="s">
        <v>177</v>
      </c>
      <c r="D71" s="224"/>
      <c r="E71" s="224"/>
      <c r="F71" s="224"/>
      <c r="G71" s="266">
        <f>G72</f>
        <v>15000</v>
      </c>
      <c r="H71" s="266">
        <f aca="true" t="shared" si="11" ref="H71:I75">H72</f>
        <v>5000</v>
      </c>
      <c r="I71" s="266">
        <f t="shared" si="11"/>
        <v>25000</v>
      </c>
    </row>
    <row r="72" spans="1:9" s="97" customFormat="1" ht="101.25" customHeight="1">
      <c r="A72" s="248" t="s">
        <v>166</v>
      </c>
      <c r="B72" s="233" t="s">
        <v>159</v>
      </c>
      <c r="C72" s="233" t="s">
        <v>177</v>
      </c>
      <c r="D72" s="224" t="s">
        <v>138</v>
      </c>
      <c r="E72" s="224"/>
      <c r="F72" s="224"/>
      <c r="G72" s="266">
        <f>G73</f>
        <v>15000</v>
      </c>
      <c r="H72" s="266">
        <f t="shared" si="11"/>
        <v>5000</v>
      </c>
      <c r="I72" s="266">
        <f t="shared" si="11"/>
        <v>25000</v>
      </c>
    </row>
    <row r="73" spans="1:9" s="97" customFormat="1" ht="108.75" customHeight="1">
      <c r="A73" s="248" t="s">
        <v>178</v>
      </c>
      <c r="B73" s="233" t="s">
        <v>159</v>
      </c>
      <c r="C73" s="233" t="s">
        <v>177</v>
      </c>
      <c r="D73" s="224" t="s">
        <v>179</v>
      </c>
      <c r="E73" s="224"/>
      <c r="F73" s="224"/>
      <c r="G73" s="266">
        <f>G74</f>
        <v>15000</v>
      </c>
      <c r="H73" s="266">
        <f t="shared" si="11"/>
        <v>5000</v>
      </c>
      <c r="I73" s="266">
        <f t="shared" si="11"/>
        <v>25000</v>
      </c>
    </row>
    <row r="74" spans="1:9" s="97" customFormat="1" ht="56.25" customHeight="1">
      <c r="A74" s="248" t="s">
        <v>180</v>
      </c>
      <c r="B74" s="233" t="s">
        <v>159</v>
      </c>
      <c r="C74" s="233" t="s">
        <v>177</v>
      </c>
      <c r="D74" s="224" t="s">
        <v>181</v>
      </c>
      <c r="E74" s="224"/>
      <c r="F74" s="224"/>
      <c r="G74" s="266">
        <f>G75</f>
        <v>15000</v>
      </c>
      <c r="H74" s="266">
        <f t="shared" si="11"/>
        <v>5000</v>
      </c>
      <c r="I74" s="266">
        <f t="shared" si="11"/>
        <v>25000</v>
      </c>
    </row>
    <row r="75" spans="1:9" s="97" customFormat="1" ht="54.75" customHeight="1">
      <c r="A75" s="227" t="s">
        <v>182</v>
      </c>
      <c r="B75" s="233" t="s">
        <v>159</v>
      </c>
      <c r="C75" s="233" t="s">
        <v>177</v>
      </c>
      <c r="D75" s="224" t="s">
        <v>181</v>
      </c>
      <c r="E75" s="224" t="s">
        <v>183</v>
      </c>
      <c r="F75" s="224"/>
      <c r="G75" s="266">
        <f>G76</f>
        <v>15000</v>
      </c>
      <c r="H75" s="266">
        <f t="shared" si="11"/>
        <v>5000</v>
      </c>
      <c r="I75" s="266">
        <f t="shared" si="11"/>
        <v>25000</v>
      </c>
    </row>
    <row r="76" spans="1:9" s="97" customFormat="1" ht="47.25" customHeight="1">
      <c r="A76" s="227" t="s">
        <v>112</v>
      </c>
      <c r="B76" s="233" t="s">
        <v>159</v>
      </c>
      <c r="C76" s="233" t="s">
        <v>177</v>
      </c>
      <c r="D76" s="224" t="s">
        <v>181</v>
      </c>
      <c r="E76" s="224" t="s">
        <v>183</v>
      </c>
      <c r="F76" s="224" t="s">
        <v>113</v>
      </c>
      <c r="G76" s="266">
        <v>15000</v>
      </c>
      <c r="H76" s="266">
        <v>5000</v>
      </c>
      <c r="I76" s="266">
        <v>25000</v>
      </c>
    </row>
    <row r="77" spans="1:9" s="97" customFormat="1" ht="46.5" customHeight="1">
      <c r="A77" s="227" t="s">
        <v>184</v>
      </c>
      <c r="B77" s="224" t="s">
        <v>107</v>
      </c>
      <c r="C77" s="224"/>
      <c r="D77" s="229"/>
      <c r="E77" s="229"/>
      <c r="F77" s="224"/>
      <c r="G77" s="266">
        <f>G80</f>
        <v>1279</v>
      </c>
      <c r="H77" s="266">
        <f aca="true" t="shared" si="12" ref="H77:I79">H78</f>
        <v>8892</v>
      </c>
      <c r="I77" s="266">
        <f t="shared" si="12"/>
        <v>8052</v>
      </c>
    </row>
    <row r="78" spans="1:9" s="97" customFormat="1" ht="46.5" customHeight="1" hidden="1">
      <c r="A78" s="227"/>
      <c r="B78" s="224"/>
      <c r="C78" s="233"/>
      <c r="D78" s="229"/>
      <c r="E78" s="229"/>
      <c r="F78" s="224"/>
      <c r="G78" s="266"/>
      <c r="H78" s="266">
        <f t="shared" si="12"/>
        <v>8892</v>
      </c>
      <c r="I78" s="266">
        <f t="shared" si="12"/>
        <v>8052</v>
      </c>
    </row>
    <row r="79" spans="1:9" s="97" customFormat="1" ht="46.5" customHeight="1" hidden="1">
      <c r="A79" s="227"/>
      <c r="B79" s="224"/>
      <c r="C79" s="233"/>
      <c r="D79" s="229"/>
      <c r="E79" s="229"/>
      <c r="F79" s="224"/>
      <c r="G79" s="266"/>
      <c r="H79" s="292">
        <f t="shared" si="12"/>
        <v>8892</v>
      </c>
      <c r="I79" s="292">
        <f t="shared" si="12"/>
        <v>8052</v>
      </c>
    </row>
    <row r="80" spans="1:9" s="97" customFormat="1" ht="33.75" customHeight="1">
      <c r="A80" s="177" t="s">
        <v>185</v>
      </c>
      <c r="B80" s="224" t="s">
        <v>107</v>
      </c>
      <c r="C80" s="224" t="s">
        <v>186</v>
      </c>
      <c r="D80" s="250"/>
      <c r="E80" s="224"/>
      <c r="F80" s="224"/>
      <c r="G80" s="266">
        <f>G81</f>
        <v>1279</v>
      </c>
      <c r="H80" s="290">
        <f aca="true" t="shared" si="13" ref="G80:I82">H81</f>
        <v>8892</v>
      </c>
      <c r="I80" s="290">
        <f t="shared" si="13"/>
        <v>8052</v>
      </c>
    </row>
    <row r="81" spans="1:37" s="226" customFormat="1" ht="70.5" customHeight="1">
      <c r="A81" s="177" t="s">
        <v>187</v>
      </c>
      <c r="B81" s="224" t="s">
        <v>107</v>
      </c>
      <c r="C81" s="224" t="s">
        <v>186</v>
      </c>
      <c r="D81" s="224" t="s">
        <v>188</v>
      </c>
      <c r="E81" s="224"/>
      <c r="F81" s="224"/>
      <c r="G81" s="266">
        <f t="shared" si="13"/>
        <v>1279</v>
      </c>
      <c r="H81" s="266">
        <f t="shared" si="13"/>
        <v>8892</v>
      </c>
      <c r="I81" s="266">
        <f t="shared" si="13"/>
        <v>8052</v>
      </c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</row>
    <row r="82" spans="1:37" s="226" customFormat="1" ht="52.5" customHeight="1">
      <c r="A82" s="248" t="s">
        <v>189</v>
      </c>
      <c r="B82" s="224" t="s">
        <v>107</v>
      </c>
      <c r="C82" s="224" t="s">
        <v>186</v>
      </c>
      <c r="D82" s="229" t="s">
        <v>190</v>
      </c>
      <c r="E82" s="224"/>
      <c r="F82" s="224"/>
      <c r="G82" s="266">
        <f t="shared" si="13"/>
        <v>1279</v>
      </c>
      <c r="H82" s="266">
        <f t="shared" si="13"/>
        <v>8892</v>
      </c>
      <c r="I82" s="266">
        <f t="shared" si="13"/>
        <v>8052</v>
      </c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</row>
    <row r="83" spans="1:37" s="226" customFormat="1" ht="42" customHeight="1">
      <c r="A83" s="176" t="s">
        <v>191</v>
      </c>
      <c r="B83" s="224" t="s">
        <v>107</v>
      </c>
      <c r="C83" s="224" t="s">
        <v>186</v>
      </c>
      <c r="D83" s="229" t="s">
        <v>192</v>
      </c>
      <c r="E83" s="224"/>
      <c r="F83" s="224"/>
      <c r="G83" s="266">
        <f>G84</f>
        <v>1279</v>
      </c>
      <c r="H83" s="292">
        <f>H84</f>
        <v>8892</v>
      </c>
      <c r="I83" s="292">
        <v>8052</v>
      </c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</row>
    <row r="84" spans="1:37" s="226" customFormat="1" ht="29.25" customHeight="1">
      <c r="A84" s="177" t="s">
        <v>193</v>
      </c>
      <c r="B84" s="224" t="s">
        <v>107</v>
      </c>
      <c r="C84" s="224" t="s">
        <v>186</v>
      </c>
      <c r="D84" s="229" t="s">
        <v>192</v>
      </c>
      <c r="E84" s="229" t="s">
        <v>194</v>
      </c>
      <c r="F84" s="224"/>
      <c r="G84" s="294">
        <f>G85</f>
        <v>1279</v>
      </c>
      <c r="H84" s="295">
        <f>H85</f>
        <v>8892</v>
      </c>
      <c r="I84" s="295">
        <v>8052</v>
      </c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</row>
    <row r="85" spans="1:37" s="226" customFormat="1" ht="42.75" customHeight="1">
      <c r="A85" s="227" t="s">
        <v>112</v>
      </c>
      <c r="B85" s="224" t="s">
        <v>107</v>
      </c>
      <c r="C85" s="224" t="s">
        <v>186</v>
      </c>
      <c r="D85" s="229" t="s">
        <v>192</v>
      </c>
      <c r="E85" s="229" t="s">
        <v>194</v>
      </c>
      <c r="F85" s="224" t="s">
        <v>113</v>
      </c>
      <c r="G85" s="294">
        <v>1279</v>
      </c>
      <c r="H85" s="295">
        <v>8892</v>
      </c>
      <c r="I85" s="295">
        <v>8052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</row>
    <row r="86" spans="1:9" s="99" customFormat="1" ht="30.75" customHeight="1">
      <c r="A86" s="177" t="s">
        <v>195</v>
      </c>
      <c r="B86" s="224" t="s">
        <v>188</v>
      </c>
      <c r="C86" s="224"/>
      <c r="D86" s="229"/>
      <c r="E86" s="229"/>
      <c r="F86" s="224"/>
      <c r="G86" s="266">
        <f>G87</f>
        <v>828790</v>
      </c>
      <c r="H86" s="290">
        <f>H87+H99</f>
        <v>699031</v>
      </c>
      <c r="I86" s="290">
        <f>I87</f>
        <v>663352</v>
      </c>
    </row>
    <row r="87" spans="1:9" s="97" customFormat="1" ht="33" customHeight="1">
      <c r="A87" s="177" t="s">
        <v>196</v>
      </c>
      <c r="B87" s="224" t="s">
        <v>188</v>
      </c>
      <c r="C87" s="224" t="s">
        <v>159</v>
      </c>
      <c r="D87" s="229"/>
      <c r="E87" s="229"/>
      <c r="F87" s="224"/>
      <c r="G87" s="266">
        <f>G88+G104</f>
        <v>828790</v>
      </c>
      <c r="H87" s="266">
        <f>H88</f>
        <v>699031</v>
      </c>
      <c r="I87" s="266">
        <f>I88</f>
        <v>663352</v>
      </c>
    </row>
    <row r="88" spans="1:37" s="109" customFormat="1" ht="63.75" customHeight="1">
      <c r="A88" s="245" t="s">
        <v>197</v>
      </c>
      <c r="B88" s="224" t="s">
        <v>188</v>
      </c>
      <c r="C88" s="224" t="s">
        <v>159</v>
      </c>
      <c r="D88" s="224" t="s">
        <v>198</v>
      </c>
      <c r="E88" s="224"/>
      <c r="F88" s="224"/>
      <c r="G88" s="266">
        <f>G89</f>
        <v>814615</v>
      </c>
      <c r="H88" s="266">
        <f>H89</f>
        <v>699031</v>
      </c>
      <c r="I88" s="266">
        <f>I89</f>
        <v>663352</v>
      </c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</row>
    <row r="89" spans="1:37" s="226" customFormat="1" ht="42.75" customHeight="1">
      <c r="A89" s="232" t="s">
        <v>199</v>
      </c>
      <c r="B89" s="223" t="s">
        <v>188</v>
      </c>
      <c r="C89" s="223" t="s">
        <v>159</v>
      </c>
      <c r="D89" s="224" t="s">
        <v>200</v>
      </c>
      <c r="E89" s="224"/>
      <c r="F89" s="223"/>
      <c r="G89" s="286">
        <f>G90+G93+G96</f>
        <v>814615</v>
      </c>
      <c r="H89" s="266">
        <f>H90+H93+H96</f>
        <v>699031</v>
      </c>
      <c r="I89" s="266">
        <f>I90+I93+I96</f>
        <v>663352</v>
      </c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</row>
    <row r="90" spans="1:37" s="226" customFormat="1" ht="42.75" customHeight="1">
      <c r="A90" s="232" t="s">
        <v>201</v>
      </c>
      <c r="B90" s="223" t="s">
        <v>188</v>
      </c>
      <c r="C90" s="223" t="s">
        <v>159</v>
      </c>
      <c r="D90" s="224" t="s">
        <v>202</v>
      </c>
      <c r="E90" s="224"/>
      <c r="F90" s="223"/>
      <c r="G90" s="286">
        <f aca="true" t="shared" si="14" ref="G90:I91">G91</f>
        <v>814415</v>
      </c>
      <c r="H90" s="266">
        <f t="shared" si="14"/>
        <v>698831</v>
      </c>
      <c r="I90" s="266">
        <f t="shared" si="14"/>
        <v>663152</v>
      </c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</row>
    <row r="91" spans="1:9" s="225" customFormat="1" ht="28.5" customHeight="1">
      <c r="A91" s="232" t="s">
        <v>203</v>
      </c>
      <c r="B91" s="223" t="s">
        <v>188</v>
      </c>
      <c r="C91" s="223" t="s">
        <v>159</v>
      </c>
      <c r="D91" s="224" t="s">
        <v>202</v>
      </c>
      <c r="E91" s="224" t="s">
        <v>204</v>
      </c>
      <c r="F91" s="223"/>
      <c r="G91" s="286">
        <f t="shared" si="14"/>
        <v>814415</v>
      </c>
      <c r="H91" s="266">
        <f t="shared" si="14"/>
        <v>698831</v>
      </c>
      <c r="I91" s="266">
        <f t="shared" si="14"/>
        <v>663152</v>
      </c>
    </row>
    <row r="92" spans="1:9" s="225" customFormat="1" ht="43.5" customHeight="1">
      <c r="A92" s="232" t="s">
        <v>112</v>
      </c>
      <c r="B92" s="223" t="s">
        <v>188</v>
      </c>
      <c r="C92" s="223" t="s">
        <v>159</v>
      </c>
      <c r="D92" s="224" t="s">
        <v>202</v>
      </c>
      <c r="E92" s="224" t="s">
        <v>204</v>
      </c>
      <c r="F92" s="223" t="s">
        <v>113</v>
      </c>
      <c r="G92" s="286">
        <v>814415</v>
      </c>
      <c r="H92" s="266">
        <v>698831</v>
      </c>
      <c r="I92" s="266">
        <v>663152</v>
      </c>
    </row>
    <row r="93" spans="1:9" s="225" customFormat="1" ht="79.5" customHeight="1">
      <c r="A93" s="232" t="s">
        <v>205</v>
      </c>
      <c r="B93" s="223" t="s">
        <v>188</v>
      </c>
      <c r="C93" s="223" t="s">
        <v>159</v>
      </c>
      <c r="D93" s="234" t="s">
        <v>206</v>
      </c>
      <c r="E93" s="224"/>
      <c r="F93" s="223"/>
      <c r="G93" s="286">
        <f aca="true" t="shared" si="15" ref="G93:I94">G94</f>
        <v>100</v>
      </c>
      <c r="H93" s="266">
        <f t="shared" si="15"/>
        <v>100</v>
      </c>
      <c r="I93" s="266">
        <f t="shared" si="15"/>
        <v>100</v>
      </c>
    </row>
    <row r="94" spans="1:9" s="225" customFormat="1" ht="24.75" customHeight="1">
      <c r="A94" s="232" t="s">
        <v>203</v>
      </c>
      <c r="B94" s="223" t="s">
        <v>188</v>
      </c>
      <c r="C94" s="223" t="s">
        <v>159</v>
      </c>
      <c r="D94" s="234" t="s">
        <v>206</v>
      </c>
      <c r="E94" s="224" t="s">
        <v>204</v>
      </c>
      <c r="F94" s="223"/>
      <c r="G94" s="286">
        <f t="shared" si="15"/>
        <v>100</v>
      </c>
      <c r="H94" s="286">
        <f t="shared" si="15"/>
        <v>100</v>
      </c>
      <c r="I94" s="286">
        <f t="shared" si="15"/>
        <v>100</v>
      </c>
    </row>
    <row r="95" spans="1:9" s="225" customFormat="1" ht="42.75" customHeight="1">
      <c r="A95" s="232" t="s">
        <v>112</v>
      </c>
      <c r="B95" s="223" t="s">
        <v>188</v>
      </c>
      <c r="C95" s="223" t="s">
        <v>159</v>
      </c>
      <c r="D95" s="234" t="s">
        <v>206</v>
      </c>
      <c r="E95" s="224" t="s">
        <v>204</v>
      </c>
      <c r="F95" s="223" t="s">
        <v>113</v>
      </c>
      <c r="G95" s="286">
        <v>100</v>
      </c>
      <c r="H95" s="266">
        <v>100</v>
      </c>
      <c r="I95" s="266">
        <v>100</v>
      </c>
    </row>
    <row r="96" spans="1:9" s="225" customFormat="1" ht="48" customHeight="1">
      <c r="A96" s="232" t="s">
        <v>207</v>
      </c>
      <c r="B96" s="223" t="s">
        <v>188</v>
      </c>
      <c r="C96" s="223" t="s">
        <v>159</v>
      </c>
      <c r="D96" s="224" t="s">
        <v>208</v>
      </c>
      <c r="E96" s="224" t="s">
        <v>209</v>
      </c>
      <c r="F96" s="223"/>
      <c r="G96" s="286">
        <v>100</v>
      </c>
      <c r="H96" s="266">
        <f>H97</f>
        <v>100</v>
      </c>
      <c r="I96" s="266">
        <f>I97</f>
        <v>100</v>
      </c>
    </row>
    <row r="97" spans="1:9" s="225" customFormat="1" ht="28.5" customHeight="1">
      <c r="A97" s="32" t="s">
        <v>210</v>
      </c>
      <c r="B97" s="223" t="s">
        <v>188</v>
      </c>
      <c r="C97" s="223" t="s">
        <v>159</v>
      </c>
      <c r="D97" s="224" t="s">
        <v>208</v>
      </c>
      <c r="E97" s="224" t="s">
        <v>209</v>
      </c>
      <c r="F97" s="223"/>
      <c r="G97" s="286">
        <v>100</v>
      </c>
      <c r="H97" s="266">
        <f>H98</f>
        <v>100</v>
      </c>
      <c r="I97" s="266">
        <f>I98</f>
        <v>100</v>
      </c>
    </row>
    <row r="98" spans="1:9" s="225" customFormat="1" ht="42.75" customHeight="1">
      <c r="A98" s="232" t="s">
        <v>112</v>
      </c>
      <c r="B98" s="223" t="s">
        <v>188</v>
      </c>
      <c r="C98" s="223" t="s">
        <v>159</v>
      </c>
      <c r="D98" s="224" t="s">
        <v>208</v>
      </c>
      <c r="E98" s="224" t="s">
        <v>209</v>
      </c>
      <c r="F98" s="223" t="s">
        <v>113</v>
      </c>
      <c r="G98" s="286">
        <v>100</v>
      </c>
      <c r="H98" s="286">
        <v>100</v>
      </c>
      <c r="I98" s="286">
        <v>100</v>
      </c>
    </row>
    <row r="99" spans="1:9" s="225" customFormat="1" ht="54" customHeight="1" hidden="1">
      <c r="A99" s="232" t="s">
        <v>211</v>
      </c>
      <c r="B99" s="223" t="s">
        <v>188</v>
      </c>
      <c r="C99" s="223" t="s">
        <v>159</v>
      </c>
      <c r="D99" s="224" t="s">
        <v>212</v>
      </c>
      <c r="E99" s="224"/>
      <c r="F99" s="223"/>
      <c r="G99" s="286">
        <f>G100</f>
        <v>0</v>
      </c>
      <c r="H99" s="286">
        <f>H100</f>
        <v>0</v>
      </c>
      <c r="I99" s="286">
        <v>0</v>
      </c>
    </row>
    <row r="100" spans="1:9" s="225" customFormat="1" ht="44.25" customHeight="1" hidden="1">
      <c r="A100" s="232" t="s">
        <v>213</v>
      </c>
      <c r="B100" s="223" t="s">
        <v>188</v>
      </c>
      <c r="C100" s="223" t="s">
        <v>159</v>
      </c>
      <c r="D100" s="224" t="s">
        <v>214</v>
      </c>
      <c r="E100" s="224"/>
      <c r="F100" s="223"/>
      <c r="G100" s="286">
        <f>G101</f>
        <v>0</v>
      </c>
      <c r="H100" s="286">
        <f>H101</f>
        <v>0</v>
      </c>
      <c r="I100" s="286">
        <v>0</v>
      </c>
    </row>
    <row r="101" spans="1:9" s="225" customFormat="1" ht="50.25" customHeight="1" hidden="1">
      <c r="A101" s="232" t="s">
        <v>215</v>
      </c>
      <c r="B101" s="223" t="s">
        <v>188</v>
      </c>
      <c r="C101" s="223" t="s">
        <v>159</v>
      </c>
      <c r="D101" s="224" t="s">
        <v>216</v>
      </c>
      <c r="E101" s="224"/>
      <c r="F101" s="223"/>
      <c r="G101" s="286">
        <f>G102</f>
        <v>0</v>
      </c>
      <c r="H101" s="286">
        <f>H103</f>
        <v>0</v>
      </c>
      <c r="I101" s="286">
        <v>0</v>
      </c>
    </row>
    <row r="102" spans="1:9" s="225" customFormat="1" ht="48.75" customHeight="1" hidden="1">
      <c r="A102" s="232" t="s">
        <v>217</v>
      </c>
      <c r="B102" s="223" t="s">
        <v>188</v>
      </c>
      <c r="C102" s="223" t="s">
        <v>159</v>
      </c>
      <c r="D102" s="224" t="s">
        <v>216</v>
      </c>
      <c r="E102" s="110" t="s">
        <v>218</v>
      </c>
      <c r="F102" s="223"/>
      <c r="G102" s="286">
        <f>G103</f>
        <v>0</v>
      </c>
      <c r="H102" s="286">
        <f>H103</f>
        <v>0</v>
      </c>
      <c r="I102" s="286">
        <v>0</v>
      </c>
    </row>
    <row r="103" spans="1:9" s="225" customFormat="1" ht="42.75" customHeight="1" hidden="1">
      <c r="A103" s="235" t="s">
        <v>219</v>
      </c>
      <c r="B103" s="236" t="s">
        <v>188</v>
      </c>
      <c r="C103" s="236" t="s">
        <v>159</v>
      </c>
      <c r="D103" s="237" t="s">
        <v>216</v>
      </c>
      <c r="E103" s="110" t="s">
        <v>218</v>
      </c>
      <c r="F103" s="236" t="s">
        <v>113</v>
      </c>
      <c r="G103" s="289">
        <v>0</v>
      </c>
      <c r="H103" s="289">
        <v>0</v>
      </c>
      <c r="I103" s="289">
        <v>0</v>
      </c>
    </row>
    <row r="104" spans="1:9" s="225" customFormat="1" ht="41.25" customHeight="1">
      <c r="A104" s="232" t="s">
        <v>389</v>
      </c>
      <c r="B104" s="223" t="s">
        <v>188</v>
      </c>
      <c r="C104" s="223" t="s">
        <v>159</v>
      </c>
      <c r="D104" s="232">
        <v>18</v>
      </c>
      <c r="E104" s="232"/>
      <c r="F104" s="223"/>
      <c r="G104" s="296">
        <f>G107</f>
        <v>14175</v>
      </c>
      <c r="H104" s="297">
        <v>0</v>
      </c>
      <c r="I104" s="297">
        <v>0</v>
      </c>
    </row>
    <row r="105" spans="1:9" s="225" customFormat="1" ht="54" customHeight="1">
      <c r="A105" s="232" t="s">
        <v>220</v>
      </c>
      <c r="B105" s="223" t="s">
        <v>188</v>
      </c>
      <c r="C105" s="223" t="s">
        <v>159</v>
      </c>
      <c r="D105" s="232" t="s">
        <v>221</v>
      </c>
      <c r="E105" s="232"/>
      <c r="F105" s="223"/>
      <c r="G105" s="296">
        <f>G106</f>
        <v>14175</v>
      </c>
      <c r="H105" s="297">
        <v>0</v>
      </c>
      <c r="I105" s="297">
        <v>0</v>
      </c>
    </row>
    <row r="106" spans="1:9" s="225" customFormat="1" ht="41.25" customHeight="1">
      <c r="A106" s="232" t="s">
        <v>222</v>
      </c>
      <c r="B106" s="223" t="s">
        <v>188</v>
      </c>
      <c r="C106" s="223" t="s">
        <v>159</v>
      </c>
      <c r="D106" s="232" t="s">
        <v>223</v>
      </c>
      <c r="E106" s="232"/>
      <c r="F106" s="223"/>
      <c r="G106" s="296">
        <f>G107</f>
        <v>14175</v>
      </c>
      <c r="H106" s="297">
        <v>0</v>
      </c>
      <c r="I106" s="297">
        <v>0</v>
      </c>
    </row>
    <row r="107" spans="1:9" s="225" customFormat="1" ht="24" customHeight="1">
      <c r="A107" s="232" t="s">
        <v>224</v>
      </c>
      <c r="B107" s="223" t="s">
        <v>188</v>
      </c>
      <c r="C107" s="223" t="s">
        <v>159</v>
      </c>
      <c r="D107" s="232" t="s">
        <v>225</v>
      </c>
      <c r="E107" s="232">
        <v>55550</v>
      </c>
      <c r="F107" s="223"/>
      <c r="G107" s="296">
        <f>G108</f>
        <v>14175</v>
      </c>
      <c r="H107" s="297">
        <v>0</v>
      </c>
      <c r="I107" s="297">
        <v>0</v>
      </c>
    </row>
    <row r="108" spans="1:9" s="225" customFormat="1" ht="43.5" customHeight="1">
      <c r="A108" s="232" t="s">
        <v>346</v>
      </c>
      <c r="B108" s="223" t="s">
        <v>188</v>
      </c>
      <c r="C108" s="223" t="s">
        <v>159</v>
      </c>
      <c r="D108" s="232" t="s">
        <v>225</v>
      </c>
      <c r="E108" s="232">
        <v>55550</v>
      </c>
      <c r="F108" s="223" t="s">
        <v>113</v>
      </c>
      <c r="G108" s="296">
        <v>14175</v>
      </c>
      <c r="H108" s="297">
        <v>0</v>
      </c>
      <c r="I108" s="297">
        <v>0</v>
      </c>
    </row>
    <row r="109" spans="1:9" s="225" customFormat="1" ht="27.75" customHeight="1">
      <c r="A109" s="249" t="s">
        <v>226</v>
      </c>
      <c r="B109" s="238" t="s">
        <v>227</v>
      </c>
      <c r="C109" s="238"/>
      <c r="D109" s="250"/>
      <c r="E109" s="238"/>
      <c r="F109" s="238"/>
      <c r="G109" s="290">
        <f aca="true" t="shared" si="16" ref="G109:G114">G110</f>
        <v>100</v>
      </c>
      <c r="H109" s="290">
        <f aca="true" t="shared" si="17" ref="H109:I114">H110</f>
        <v>100</v>
      </c>
      <c r="I109" s="290">
        <f t="shared" si="17"/>
        <v>100</v>
      </c>
    </row>
    <row r="110" spans="1:9" s="225" customFormat="1" ht="29.25" customHeight="1">
      <c r="A110" s="177" t="s">
        <v>228</v>
      </c>
      <c r="B110" s="224" t="s">
        <v>227</v>
      </c>
      <c r="C110" s="224" t="s">
        <v>227</v>
      </c>
      <c r="D110" s="229"/>
      <c r="E110" s="224"/>
      <c r="F110" s="224"/>
      <c r="G110" s="266">
        <f t="shared" si="16"/>
        <v>100</v>
      </c>
      <c r="H110" s="266">
        <f t="shared" si="17"/>
        <v>100</v>
      </c>
      <c r="I110" s="266">
        <f t="shared" si="17"/>
        <v>100</v>
      </c>
    </row>
    <row r="111" spans="1:9" s="225" customFormat="1" ht="81" customHeight="1">
      <c r="A111" s="248" t="s">
        <v>229</v>
      </c>
      <c r="B111" s="224" t="s">
        <v>227</v>
      </c>
      <c r="C111" s="224" t="s">
        <v>227</v>
      </c>
      <c r="D111" s="224" t="s">
        <v>230</v>
      </c>
      <c r="E111" s="224"/>
      <c r="F111" s="224"/>
      <c r="G111" s="266">
        <f t="shared" si="16"/>
        <v>100</v>
      </c>
      <c r="H111" s="266">
        <f t="shared" si="17"/>
        <v>100</v>
      </c>
      <c r="I111" s="266">
        <f t="shared" si="17"/>
        <v>100</v>
      </c>
    </row>
    <row r="112" spans="1:9" s="225" customFormat="1" ht="32.25" customHeight="1">
      <c r="A112" s="251" t="s">
        <v>231</v>
      </c>
      <c r="B112" s="224" t="s">
        <v>227</v>
      </c>
      <c r="C112" s="224" t="s">
        <v>227</v>
      </c>
      <c r="D112" s="229" t="s">
        <v>232</v>
      </c>
      <c r="E112" s="224"/>
      <c r="F112" s="224"/>
      <c r="G112" s="266">
        <f t="shared" si="16"/>
        <v>100</v>
      </c>
      <c r="H112" s="266">
        <f t="shared" si="17"/>
        <v>100</v>
      </c>
      <c r="I112" s="266">
        <f t="shared" si="17"/>
        <v>100</v>
      </c>
    </row>
    <row r="113" spans="1:9" s="225" customFormat="1" ht="39" customHeight="1">
      <c r="A113" s="251" t="s">
        <v>233</v>
      </c>
      <c r="B113" s="224" t="s">
        <v>227</v>
      </c>
      <c r="C113" s="224" t="s">
        <v>227</v>
      </c>
      <c r="D113" s="229" t="s">
        <v>234</v>
      </c>
      <c r="E113" s="224"/>
      <c r="F113" s="224"/>
      <c r="G113" s="266">
        <f t="shared" si="16"/>
        <v>100</v>
      </c>
      <c r="H113" s="266">
        <f t="shared" si="17"/>
        <v>100</v>
      </c>
      <c r="I113" s="266">
        <f t="shared" si="17"/>
        <v>100</v>
      </c>
    </row>
    <row r="114" spans="1:9" s="225" customFormat="1" ht="33.75" customHeight="1">
      <c r="A114" s="227" t="s">
        <v>235</v>
      </c>
      <c r="B114" s="224" t="s">
        <v>227</v>
      </c>
      <c r="C114" s="224" t="s">
        <v>227</v>
      </c>
      <c r="D114" s="229" t="s">
        <v>236</v>
      </c>
      <c r="E114" s="224" t="s">
        <v>237</v>
      </c>
      <c r="F114" s="224"/>
      <c r="G114" s="266">
        <f t="shared" si="16"/>
        <v>100</v>
      </c>
      <c r="H114" s="266">
        <f t="shared" si="17"/>
        <v>100</v>
      </c>
      <c r="I114" s="266">
        <f t="shared" si="17"/>
        <v>100</v>
      </c>
    </row>
    <row r="115" spans="1:9" s="225" customFormat="1" ht="45" customHeight="1">
      <c r="A115" s="227" t="s">
        <v>112</v>
      </c>
      <c r="B115" s="224" t="s">
        <v>227</v>
      </c>
      <c r="C115" s="224" t="s">
        <v>227</v>
      </c>
      <c r="D115" s="229" t="s">
        <v>236</v>
      </c>
      <c r="E115" s="224" t="s">
        <v>237</v>
      </c>
      <c r="F115" s="224" t="s">
        <v>113</v>
      </c>
      <c r="G115" s="266">
        <v>100</v>
      </c>
      <c r="H115" s="266">
        <v>100</v>
      </c>
      <c r="I115" s="266">
        <v>100</v>
      </c>
    </row>
    <row r="116" spans="1:9" s="225" customFormat="1" ht="23.25" customHeight="1">
      <c r="A116" s="159" t="s">
        <v>358</v>
      </c>
      <c r="B116" s="224" t="s">
        <v>177</v>
      </c>
      <c r="C116" s="224"/>
      <c r="D116" s="224"/>
      <c r="E116" s="224"/>
      <c r="F116" s="224"/>
      <c r="G116" s="266">
        <f>G117</f>
        <v>40000</v>
      </c>
      <c r="H116" s="266">
        <f aca="true" t="shared" si="18" ref="H116:I119">H117</f>
        <v>40000</v>
      </c>
      <c r="I116" s="266">
        <f t="shared" si="18"/>
        <v>40000</v>
      </c>
    </row>
    <row r="117" spans="1:9" s="225" customFormat="1" ht="24" customHeight="1">
      <c r="A117" s="232" t="s">
        <v>359</v>
      </c>
      <c r="B117" s="224" t="s">
        <v>177</v>
      </c>
      <c r="C117" s="224" t="s">
        <v>95</v>
      </c>
      <c r="D117" s="30"/>
      <c r="E117" s="224"/>
      <c r="F117" s="224"/>
      <c r="G117" s="266">
        <f>G118</f>
        <v>40000</v>
      </c>
      <c r="H117" s="266">
        <f t="shared" si="18"/>
        <v>40000</v>
      </c>
      <c r="I117" s="266">
        <f t="shared" si="18"/>
        <v>40000</v>
      </c>
    </row>
    <row r="118" spans="1:9" s="225" customFormat="1" ht="19.5" customHeight="1">
      <c r="A118" s="232" t="s">
        <v>360</v>
      </c>
      <c r="B118" s="224" t="s">
        <v>177</v>
      </c>
      <c r="C118" s="224" t="s">
        <v>95</v>
      </c>
      <c r="D118" s="31" t="s">
        <v>127</v>
      </c>
      <c r="E118" s="224"/>
      <c r="F118" s="224"/>
      <c r="G118" s="266">
        <f>G119</f>
        <v>40000</v>
      </c>
      <c r="H118" s="266">
        <f t="shared" si="18"/>
        <v>40000</v>
      </c>
      <c r="I118" s="266">
        <f t="shared" si="18"/>
        <v>40000</v>
      </c>
    </row>
    <row r="119" spans="1:9" s="225" customFormat="1" ht="24" customHeight="1">
      <c r="A119" s="232" t="s">
        <v>310</v>
      </c>
      <c r="B119" s="224" t="s">
        <v>177</v>
      </c>
      <c r="C119" s="224" t="s">
        <v>95</v>
      </c>
      <c r="D119" s="31" t="s">
        <v>361</v>
      </c>
      <c r="E119" s="224"/>
      <c r="F119" s="224"/>
      <c r="G119" s="266">
        <f>G120</f>
        <v>40000</v>
      </c>
      <c r="H119" s="266">
        <f t="shared" si="18"/>
        <v>40000</v>
      </c>
      <c r="I119" s="266">
        <f t="shared" si="18"/>
        <v>40000</v>
      </c>
    </row>
    <row r="120" spans="1:9" s="225" customFormat="1" ht="23.25" customHeight="1">
      <c r="A120" s="232" t="s">
        <v>362</v>
      </c>
      <c r="B120" s="224" t="s">
        <v>177</v>
      </c>
      <c r="C120" s="224" t="s">
        <v>95</v>
      </c>
      <c r="D120" s="267" t="s">
        <v>146</v>
      </c>
      <c r="E120" s="268" t="s">
        <v>363</v>
      </c>
      <c r="F120" s="224"/>
      <c r="G120" s="266">
        <f>G121</f>
        <v>40000</v>
      </c>
      <c r="H120" s="266">
        <f>H121</f>
        <v>40000</v>
      </c>
      <c r="I120" s="266">
        <f>I121</f>
        <v>40000</v>
      </c>
    </row>
    <row r="121" spans="1:9" s="225" customFormat="1" ht="24" customHeight="1">
      <c r="A121" s="232" t="s">
        <v>365</v>
      </c>
      <c r="B121" s="224" t="s">
        <v>177</v>
      </c>
      <c r="C121" s="224" t="s">
        <v>95</v>
      </c>
      <c r="D121" s="267" t="s">
        <v>146</v>
      </c>
      <c r="E121" s="268" t="s">
        <v>363</v>
      </c>
      <c r="F121" s="224" t="s">
        <v>364</v>
      </c>
      <c r="G121" s="266">
        <v>40000</v>
      </c>
      <c r="H121" s="266">
        <v>40000</v>
      </c>
      <c r="I121" s="266">
        <v>40000</v>
      </c>
    </row>
    <row r="122" spans="1:9" s="225" customFormat="1" ht="35.25" customHeight="1">
      <c r="A122" s="177" t="s">
        <v>240</v>
      </c>
      <c r="B122" s="229">
        <v>11</v>
      </c>
      <c r="C122" s="224"/>
      <c r="D122" s="224"/>
      <c r="E122" s="224"/>
      <c r="F122" s="224"/>
      <c r="G122" s="266">
        <f aca="true" t="shared" si="19" ref="G122:G127">G123</f>
        <v>1000</v>
      </c>
      <c r="H122" s="266">
        <f aca="true" t="shared" si="20" ref="H122:I127">H123</f>
        <v>100</v>
      </c>
      <c r="I122" s="266">
        <f t="shared" si="20"/>
        <v>100</v>
      </c>
    </row>
    <row r="123" spans="1:9" s="225" customFormat="1" ht="25.5" customHeight="1">
      <c r="A123" s="227" t="s">
        <v>241</v>
      </c>
      <c r="B123" s="224" t="s">
        <v>242</v>
      </c>
      <c r="C123" s="224" t="s">
        <v>95</v>
      </c>
      <c r="D123" s="224"/>
      <c r="E123" s="224"/>
      <c r="F123" s="224"/>
      <c r="G123" s="266">
        <f t="shared" si="19"/>
        <v>1000</v>
      </c>
      <c r="H123" s="266">
        <f t="shared" si="20"/>
        <v>100</v>
      </c>
      <c r="I123" s="266">
        <f t="shared" si="20"/>
        <v>100</v>
      </c>
    </row>
    <row r="124" spans="1:9" s="225" customFormat="1" ht="80.25" customHeight="1">
      <c r="A124" s="177" t="s">
        <v>387</v>
      </c>
      <c r="B124" s="224" t="s">
        <v>242</v>
      </c>
      <c r="C124" s="224" t="s">
        <v>95</v>
      </c>
      <c r="D124" s="224" t="s">
        <v>238</v>
      </c>
      <c r="E124" s="224"/>
      <c r="F124" s="224"/>
      <c r="G124" s="266">
        <f t="shared" si="19"/>
        <v>1000</v>
      </c>
      <c r="H124" s="266">
        <f t="shared" si="20"/>
        <v>100</v>
      </c>
      <c r="I124" s="266">
        <f t="shared" si="20"/>
        <v>100</v>
      </c>
    </row>
    <row r="125" spans="1:9" s="97" customFormat="1" ht="68.25" customHeight="1">
      <c r="A125" s="248" t="s">
        <v>388</v>
      </c>
      <c r="B125" s="224" t="s">
        <v>242</v>
      </c>
      <c r="C125" s="224" t="s">
        <v>95</v>
      </c>
      <c r="D125" s="224" t="s">
        <v>251</v>
      </c>
      <c r="E125" s="224"/>
      <c r="F125" s="224"/>
      <c r="G125" s="266">
        <f t="shared" si="19"/>
        <v>1000</v>
      </c>
      <c r="H125" s="266">
        <f t="shared" si="20"/>
        <v>100</v>
      </c>
      <c r="I125" s="266">
        <f t="shared" si="20"/>
        <v>100</v>
      </c>
    </row>
    <row r="126" spans="1:9" s="97" customFormat="1" ht="33.75" customHeight="1">
      <c r="A126" s="176" t="s">
        <v>245</v>
      </c>
      <c r="B126" s="224" t="s">
        <v>242</v>
      </c>
      <c r="C126" s="224" t="s">
        <v>95</v>
      </c>
      <c r="D126" s="224" t="s">
        <v>353</v>
      </c>
      <c r="E126" s="224"/>
      <c r="F126" s="224"/>
      <c r="G126" s="266">
        <f t="shared" si="19"/>
        <v>1000</v>
      </c>
      <c r="H126" s="266">
        <f t="shared" si="20"/>
        <v>100</v>
      </c>
      <c r="I126" s="266">
        <f t="shared" si="20"/>
        <v>100</v>
      </c>
    </row>
    <row r="127" spans="1:9" s="97" customFormat="1" ht="60" customHeight="1">
      <c r="A127" s="176" t="s">
        <v>246</v>
      </c>
      <c r="B127" s="224" t="s">
        <v>242</v>
      </c>
      <c r="C127" s="224" t="s">
        <v>95</v>
      </c>
      <c r="D127" s="224" t="s">
        <v>277</v>
      </c>
      <c r="E127" s="224" t="s">
        <v>247</v>
      </c>
      <c r="F127" s="224"/>
      <c r="G127" s="266">
        <f t="shared" si="19"/>
        <v>1000</v>
      </c>
      <c r="H127" s="266">
        <f t="shared" si="20"/>
        <v>100</v>
      </c>
      <c r="I127" s="266">
        <f t="shared" si="20"/>
        <v>100</v>
      </c>
    </row>
    <row r="128" spans="1:9" s="97" customFormat="1" ht="44.25" customHeight="1">
      <c r="A128" s="177" t="s">
        <v>112</v>
      </c>
      <c r="B128" s="229">
        <v>11</v>
      </c>
      <c r="C128" s="224" t="s">
        <v>95</v>
      </c>
      <c r="D128" s="224" t="s">
        <v>277</v>
      </c>
      <c r="E128" s="224" t="s">
        <v>247</v>
      </c>
      <c r="F128" s="224" t="s">
        <v>113</v>
      </c>
      <c r="G128" s="266">
        <v>1000</v>
      </c>
      <c r="H128" s="266">
        <v>100</v>
      </c>
      <c r="I128" s="266">
        <v>100</v>
      </c>
    </row>
    <row r="129" spans="1:8" s="97" customFormat="1" ht="49.5" customHeight="1">
      <c r="A129" s="74"/>
      <c r="B129" s="115"/>
      <c r="C129" s="116"/>
      <c r="D129" s="117"/>
      <c r="E129" s="118"/>
      <c r="F129" s="115"/>
      <c r="G129" s="119"/>
      <c r="H129" s="96"/>
    </row>
    <row r="130" spans="1:8" s="97" customFormat="1" ht="69.75" customHeight="1">
      <c r="A130" s="74"/>
      <c r="B130" s="115"/>
      <c r="C130" s="116"/>
      <c r="D130" s="117"/>
      <c r="E130" s="118"/>
      <c r="F130" s="115"/>
      <c r="G130" s="119"/>
      <c r="H130" s="96"/>
    </row>
    <row r="131" spans="1:37" s="88" customFormat="1" ht="69" customHeight="1">
      <c r="A131" s="74"/>
      <c r="B131" s="115"/>
      <c r="C131" s="116"/>
      <c r="D131" s="117"/>
      <c r="E131" s="118"/>
      <c r="F131" s="115"/>
      <c r="G131" s="119"/>
      <c r="H131" s="89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</row>
    <row r="132" spans="1:37" s="88" customFormat="1" ht="18.75">
      <c r="A132" s="74"/>
      <c r="B132" s="115"/>
      <c r="C132" s="116"/>
      <c r="D132" s="117"/>
      <c r="E132" s="118"/>
      <c r="F132" s="115"/>
      <c r="G132" s="119"/>
      <c r="H132" s="89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</row>
    <row r="133" spans="1:37" s="88" customFormat="1" ht="18.75">
      <c r="A133" s="74"/>
      <c r="B133" s="115"/>
      <c r="C133" s="116"/>
      <c r="D133" s="117"/>
      <c r="E133" s="118"/>
      <c r="F133" s="115"/>
      <c r="G133" s="119"/>
      <c r="H133" s="89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</row>
    <row r="134" spans="1:37" s="88" customFormat="1" ht="18.75">
      <c r="A134" s="74"/>
      <c r="B134" s="115"/>
      <c r="C134" s="116"/>
      <c r="D134" s="117"/>
      <c r="E134" s="118"/>
      <c r="F134" s="115"/>
      <c r="G134" s="119"/>
      <c r="H134" s="89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</row>
    <row r="135" spans="1:37" s="88" customFormat="1" ht="18.75">
      <c r="A135" s="74"/>
      <c r="B135" s="115"/>
      <c r="C135" s="116"/>
      <c r="D135" s="117"/>
      <c r="E135" s="118"/>
      <c r="F135" s="115"/>
      <c r="G135" s="119"/>
      <c r="H135" s="89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</row>
    <row r="136" spans="1:37" s="88" customFormat="1" ht="18.75">
      <c r="A136" s="74"/>
      <c r="B136" s="115"/>
      <c r="C136" s="116"/>
      <c r="D136" s="117"/>
      <c r="E136" s="118"/>
      <c r="F136" s="115"/>
      <c r="G136" s="119"/>
      <c r="H136" s="89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</row>
    <row r="137" spans="1:37" s="88" customFormat="1" ht="18.75">
      <c r="A137" s="74"/>
      <c r="B137" s="115"/>
      <c r="C137" s="116"/>
      <c r="D137" s="117"/>
      <c r="E137" s="118"/>
      <c r="F137" s="115"/>
      <c r="G137" s="119"/>
      <c r="H137" s="89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</row>
    <row r="138" spans="1:37" s="88" customFormat="1" ht="18.75">
      <c r="A138" s="74"/>
      <c r="B138" s="115"/>
      <c r="C138" s="116"/>
      <c r="D138" s="117"/>
      <c r="E138" s="118"/>
      <c r="F138" s="115"/>
      <c r="G138" s="119"/>
      <c r="H138" s="89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</row>
    <row r="139" spans="1:37" s="88" customFormat="1" ht="18.75">
      <c r="A139" s="74"/>
      <c r="B139" s="115"/>
      <c r="C139" s="116"/>
      <c r="D139" s="117"/>
      <c r="E139" s="118"/>
      <c r="F139" s="115"/>
      <c r="G139" s="119"/>
      <c r="H139" s="89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</row>
    <row r="140" spans="1:37" s="88" customFormat="1" ht="18.75">
      <c r="A140" s="74"/>
      <c r="B140" s="115"/>
      <c r="C140" s="116"/>
      <c r="D140" s="117"/>
      <c r="E140" s="118"/>
      <c r="F140" s="115"/>
      <c r="G140" s="119"/>
      <c r="H140" s="89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</row>
    <row r="141" spans="1:37" s="88" customFormat="1" ht="18.75">
      <c r="A141" s="74"/>
      <c r="B141" s="115"/>
      <c r="C141" s="116"/>
      <c r="D141" s="117"/>
      <c r="E141" s="118"/>
      <c r="F141" s="115"/>
      <c r="G141" s="119"/>
      <c r="H141" s="89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</row>
    <row r="142" spans="1:37" s="88" customFormat="1" ht="18.75">
      <c r="A142" s="74"/>
      <c r="B142" s="115"/>
      <c r="C142" s="116"/>
      <c r="D142" s="117"/>
      <c r="E142" s="118"/>
      <c r="F142" s="115"/>
      <c r="G142" s="119"/>
      <c r="H142" s="89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</row>
    <row r="143" spans="1:37" s="88" customFormat="1" ht="18.75">
      <c r="A143" s="74"/>
      <c r="B143" s="115"/>
      <c r="C143" s="116"/>
      <c r="D143" s="117"/>
      <c r="E143" s="118"/>
      <c r="F143" s="115"/>
      <c r="G143" s="119"/>
      <c r="H143" s="89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</row>
    <row r="144" spans="1:37" s="88" customFormat="1" ht="18.75">
      <c r="A144" s="74"/>
      <c r="B144" s="115"/>
      <c r="C144" s="116"/>
      <c r="D144" s="117"/>
      <c r="E144" s="118"/>
      <c r="F144" s="115"/>
      <c r="G144" s="119"/>
      <c r="H144" s="89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</row>
    <row r="145" spans="1:37" s="88" customFormat="1" ht="18.75">
      <c r="A145" s="74"/>
      <c r="B145" s="115"/>
      <c r="C145" s="116"/>
      <c r="D145" s="117"/>
      <c r="E145" s="118"/>
      <c r="F145" s="115"/>
      <c r="G145" s="119"/>
      <c r="H145" s="89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</row>
    <row r="146" spans="1:37" s="88" customFormat="1" ht="18.75">
      <c r="A146" s="74"/>
      <c r="B146" s="115"/>
      <c r="C146" s="116"/>
      <c r="D146" s="117"/>
      <c r="E146" s="118"/>
      <c r="F146" s="115"/>
      <c r="G146" s="119"/>
      <c r="H146" s="89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</row>
    <row r="147" spans="1:37" s="88" customFormat="1" ht="18.75">
      <c r="A147" s="74"/>
      <c r="B147" s="115"/>
      <c r="C147" s="116"/>
      <c r="D147" s="117"/>
      <c r="E147" s="118"/>
      <c r="F147" s="115"/>
      <c r="G147" s="119"/>
      <c r="H147" s="89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</row>
    <row r="148" spans="1:37" s="88" customFormat="1" ht="18.75">
      <c r="A148" s="74"/>
      <c r="B148" s="115"/>
      <c r="C148" s="116"/>
      <c r="D148" s="117"/>
      <c r="E148" s="118"/>
      <c r="F148" s="115"/>
      <c r="G148" s="119"/>
      <c r="H148" s="89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</row>
    <row r="149" spans="1:37" s="88" customFormat="1" ht="18.75">
      <c r="A149" s="74"/>
      <c r="B149" s="115"/>
      <c r="C149" s="116"/>
      <c r="D149" s="117"/>
      <c r="E149" s="118"/>
      <c r="F149" s="115"/>
      <c r="G149" s="119"/>
      <c r="H149" s="89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</row>
    <row r="150" spans="1:37" s="88" customFormat="1" ht="18.75">
      <c r="A150" s="74"/>
      <c r="B150" s="115"/>
      <c r="C150" s="116"/>
      <c r="D150" s="117"/>
      <c r="E150" s="118"/>
      <c r="F150" s="115"/>
      <c r="G150" s="119"/>
      <c r="H150" s="89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</row>
    <row r="151" spans="1:37" s="88" customFormat="1" ht="18.75">
      <c r="A151" s="74"/>
      <c r="B151" s="115"/>
      <c r="C151" s="116"/>
      <c r="D151" s="117"/>
      <c r="E151" s="118"/>
      <c r="F151" s="115"/>
      <c r="G151" s="119"/>
      <c r="H151" s="89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</row>
    <row r="152" spans="1:37" s="88" customFormat="1" ht="18.75">
      <c r="A152" s="74"/>
      <c r="B152" s="115"/>
      <c r="C152" s="116"/>
      <c r="D152" s="117"/>
      <c r="E152" s="118"/>
      <c r="F152" s="115"/>
      <c r="G152" s="119"/>
      <c r="H152" s="89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</row>
    <row r="153" spans="1:37" s="88" customFormat="1" ht="18.75">
      <c r="A153" s="74"/>
      <c r="B153" s="115"/>
      <c r="C153" s="116"/>
      <c r="D153" s="117"/>
      <c r="E153" s="118"/>
      <c r="F153" s="115"/>
      <c r="G153" s="119"/>
      <c r="H153" s="89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</row>
    <row r="154" spans="1:37" s="88" customFormat="1" ht="18.75">
      <c r="A154" s="74"/>
      <c r="B154" s="115"/>
      <c r="C154" s="116"/>
      <c r="D154" s="117"/>
      <c r="E154" s="118"/>
      <c r="F154" s="115"/>
      <c r="G154" s="119"/>
      <c r="H154" s="89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</row>
    <row r="155" spans="1:37" s="88" customFormat="1" ht="18.75">
      <c r="A155" s="74"/>
      <c r="B155" s="115"/>
      <c r="C155" s="116"/>
      <c r="D155" s="117"/>
      <c r="E155" s="118"/>
      <c r="F155" s="115"/>
      <c r="G155" s="119"/>
      <c r="H155" s="89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</row>
    <row r="156" spans="1:37" s="88" customFormat="1" ht="18.75">
      <c r="A156" s="74"/>
      <c r="B156" s="115"/>
      <c r="C156" s="116"/>
      <c r="D156" s="117"/>
      <c r="E156" s="118"/>
      <c r="F156" s="115"/>
      <c r="G156" s="119"/>
      <c r="H156" s="89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</row>
    <row r="157" spans="1:37" s="88" customFormat="1" ht="18.75">
      <c r="A157" s="74"/>
      <c r="B157" s="115"/>
      <c r="C157" s="116"/>
      <c r="D157" s="117"/>
      <c r="E157" s="118"/>
      <c r="F157" s="115"/>
      <c r="G157" s="119"/>
      <c r="H157" s="89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</row>
    <row r="158" spans="1:37" s="88" customFormat="1" ht="18.75">
      <c r="A158" s="74"/>
      <c r="B158" s="115"/>
      <c r="C158" s="116"/>
      <c r="D158" s="117"/>
      <c r="E158" s="118"/>
      <c r="F158" s="115"/>
      <c r="G158" s="119"/>
      <c r="H158" s="89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</row>
    <row r="159" spans="1:37" s="88" customFormat="1" ht="18.75">
      <c r="A159" s="74"/>
      <c r="B159" s="115"/>
      <c r="C159" s="116"/>
      <c r="D159" s="117"/>
      <c r="E159" s="118"/>
      <c r="F159" s="115"/>
      <c r="G159" s="119"/>
      <c r="H159" s="89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</row>
    <row r="160" spans="1:37" s="88" customFormat="1" ht="18.75">
      <c r="A160" s="74"/>
      <c r="B160" s="115"/>
      <c r="C160" s="116"/>
      <c r="D160" s="117"/>
      <c r="E160" s="118"/>
      <c r="F160" s="115"/>
      <c r="G160" s="119"/>
      <c r="H160" s="89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</row>
    <row r="161" spans="1:37" s="88" customFormat="1" ht="18.75">
      <c r="A161" s="74"/>
      <c r="B161" s="115"/>
      <c r="C161" s="116"/>
      <c r="D161" s="117"/>
      <c r="E161" s="118"/>
      <c r="F161" s="115"/>
      <c r="G161" s="119"/>
      <c r="H161" s="89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</row>
    <row r="162" spans="1:37" s="88" customFormat="1" ht="18.75">
      <c r="A162" s="74"/>
      <c r="B162" s="115"/>
      <c r="C162" s="116"/>
      <c r="D162" s="117"/>
      <c r="E162" s="118"/>
      <c r="F162" s="115"/>
      <c r="G162" s="119"/>
      <c r="H162" s="89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</row>
    <row r="163" spans="1:37" s="88" customFormat="1" ht="18.75">
      <c r="A163" s="74"/>
      <c r="B163" s="115"/>
      <c r="C163" s="116"/>
      <c r="D163" s="117"/>
      <c r="E163" s="118"/>
      <c r="F163" s="115"/>
      <c r="G163" s="119"/>
      <c r="H163" s="89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</row>
    <row r="164" spans="1:37" s="88" customFormat="1" ht="18.75">
      <c r="A164" s="74"/>
      <c r="B164" s="115"/>
      <c r="C164" s="116"/>
      <c r="D164" s="117"/>
      <c r="E164" s="118"/>
      <c r="F164" s="115"/>
      <c r="G164" s="119"/>
      <c r="H164" s="89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</row>
    <row r="165" spans="1:37" s="88" customFormat="1" ht="18.75">
      <c r="A165" s="74"/>
      <c r="B165" s="115"/>
      <c r="C165" s="116"/>
      <c r="D165" s="117"/>
      <c r="E165" s="118"/>
      <c r="F165" s="115"/>
      <c r="G165" s="119"/>
      <c r="H165" s="89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</row>
    <row r="166" spans="1:37" s="88" customFormat="1" ht="18.75">
      <c r="A166" s="74"/>
      <c r="B166" s="75"/>
      <c r="C166" s="76"/>
      <c r="D166" s="77"/>
      <c r="E166" s="78"/>
      <c r="F166" s="75"/>
      <c r="G166" s="79"/>
      <c r="H166" s="89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</row>
    <row r="167" spans="1:37" s="88" customFormat="1" ht="18.75">
      <c r="A167" s="74"/>
      <c r="B167" s="75"/>
      <c r="C167" s="76"/>
      <c r="D167" s="77"/>
      <c r="E167" s="78"/>
      <c r="F167" s="75"/>
      <c r="G167" s="79"/>
      <c r="H167" s="89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</row>
    <row r="168" spans="1:37" s="88" customFormat="1" ht="18.75">
      <c r="A168" s="74"/>
      <c r="B168" s="75"/>
      <c r="C168" s="76"/>
      <c r="D168" s="77"/>
      <c r="E168" s="78"/>
      <c r="F168" s="75"/>
      <c r="G168" s="79"/>
      <c r="H168" s="89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</row>
  </sheetData>
  <sheetProtection selectLockedCells="1" selectUnlockedCells="1"/>
  <mergeCells count="8">
    <mergeCell ref="A8:G8"/>
    <mergeCell ref="A6:G6"/>
    <mergeCell ref="A1:I1"/>
    <mergeCell ref="A2:I2"/>
    <mergeCell ref="A3:I3"/>
    <mergeCell ref="A4:I4"/>
    <mergeCell ref="A5:I5"/>
    <mergeCell ref="A7:G7"/>
  </mergeCells>
  <hyperlinks>
    <hyperlink ref="A88" r:id="rId1" display="Муниципальная программа  «Обеспечение доступным и комфортным жильем и коммунальными услугами  граждан в муниципальном образовании «Кореневский сельсовет» Кореневского района» "/>
  </hyperlinks>
  <printOptions/>
  <pageMargins left="0.7" right="0.2" top="0.4" bottom="0.30972222222222223" header="0.5118055555555555" footer="0.5118055555555555"/>
  <pageSetup fitToHeight="6" fitToWidth="1" horizontalDpi="300" verticalDpi="300" orientation="portrait" paperSize="9" scale="4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2"/>
  <sheetViews>
    <sheetView view="pageBreakPreview" zoomScaleNormal="70" zoomScaleSheetLayoutView="100" zoomScalePageLayoutView="0" workbookViewId="0" topLeftCell="B1">
      <selection activeCell="H78" sqref="H78"/>
    </sheetView>
  </sheetViews>
  <sheetFormatPr defaultColWidth="9.00390625" defaultRowHeight="15"/>
  <cols>
    <col min="1" max="1" width="107.28125" style="74" customWidth="1"/>
    <col min="2" max="2" width="10.421875" style="74" customWidth="1"/>
    <col min="3" max="3" width="7.28125" style="115" customWidth="1"/>
    <col min="4" max="4" width="8.7109375" style="75" customWidth="1"/>
    <col min="5" max="5" width="11.57421875" style="76" customWidth="1"/>
    <col min="6" max="6" width="10.28125" style="77" customWidth="1"/>
    <col min="7" max="7" width="13.00390625" style="78" customWidth="1"/>
    <col min="8" max="8" width="31.00390625" style="132" customWidth="1"/>
    <col min="9" max="9" width="0.5625" style="79" hidden="1" customWidth="1"/>
    <col min="10" max="10" width="15.57421875" style="80" customWidth="1"/>
    <col min="11" max="11" width="16.421875" style="81" customWidth="1"/>
    <col min="12" max="39" width="9.140625" style="81" customWidth="1"/>
  </cols>
  <sheetData>
    <row r="1" spans="1:11" s="8" customFormat="1" ht="21.75" customHeight="1">
      <c r="A1" s="318" t="s">
        <v>28</v>
      </c>
      <c r="B1" s="318"/>
      <c r="C1" s="318"/>
      <c r="D1" s="318"/>
      <c r="E1" s="318"/>
      <c r="F1" s="318"/>
      <c r="G1" s="318"/>
      <c r="H1" s="318"/>
      <c r="I1" s="318"/>
      <c r="J1" s="317"/>
      <c r="K1" s="317"/>
    </row>
    <row r="2" spans="1:11" s="8" customFormat="1" ht="27" customHeight="1">
      <c r="A2" s="318" t="s">
        <v>373</v>
      </c>
      <c r="B2" s="318"/>
      <c r="C2" s="318"/>
      <c r="D2" s="318"/>
      <c r="E2" s="318"/>
      <c r="F2" s="318"/>
      <c r="G2" s="318"/>
      <c r="H2" s="318"/>
      <c r="I2" s="318"/>
      <c r="J2" s="317"/>
      <c r="K2" s="317"/>
    </row>
    <row r="3" spans="1:11" s="8" customFormat="1" ht="23.25" customHeight="1">
      <c r="A3" s="318" t="s">
        <v>85</v>
      </c>
      <c r="B3" s="318"/>
      <c r="C3" s="318"/>
      <c r="D3" s="318"/>
      <c r="E3" s="318"/>
      <c r="F3" s="318"/>
      <c r="G3" s="318"/>
      <c r="H3" s="318"/>
      <c r="I3" s="318"/>
      <c r="J3" s="317"/>
      <c r="K3" s="317"/>
    </row>
    <row r="4" spans="1:11" s="10" customFormat="1" ht="24" customHeight="1">
      <c r="A4" s="320" t="s">
        <v>253</v>
      </c>
      <c r="B4" s="320"/>
      <c r="C4" s="320"/>
      <c r="D4" s="320"/>
      <c r="E4" s="320"/>
      <c r="F4" s="320"/>
      <c r="G4" s="320"/>
      <c r="H4" s="320"/>
      <c r="I4" s="320"/>
      <c r="J4" s="317"/>
      <c r="K4" s="317"/>
    </row>
    <row r="5" spans="1:11" s="10" customFormat="1" ht="26.25" customHeight="1">
      <c r="A5" s="320" t="s">
        <v>397</v>
      </c>
      <c r="B5" s="320"/>
      <c r="C5" s="320"/>
      <c r="D5" s="320"/>
      <c r="E5" s="320"/>
      <c r="F5" s="320"/>
      <c r="G5" s="320"/>
      <c r="H5" s="320"/>
      <c r="I5" s="320"/>
      <c r="J5" s="317"/>
      <c r="K5" s="317"/>
    </row>
    <row r="6" spans="1:9" s="10" customFormat="1" ht="25.5" customHeight="1">
      <c r="A6" s="333"/>
      <c r="B6" s="333"/>
      <c r="C6" s="333"/>
      <c r="D6" s="333"/>
      <c r="E6" s="333"/>
      <c r="F6" s="333"/>
      <c r="G6" s="333"/>
      <c r="H6" s="333"/>
      <c r="I6" s="333"/>
    </row>
    <row r="7" spans="1:9" s="10" customFormat="1" ht="16.5" customHeight="1">
      <c r="A7" s="334"/>
      <c r="B7" s="334"/>
      <c r="C7" s="334"/>
      <c r="D7" s="334"/>
      <c r="E7" s="334"/>
      <c r="F7" s="334"/>
      <c r="G7" s="334"/>
      <c r="H7" s="334"/>
      <c r="I7" s="334"/>
    </row>
    <row r="8" spans="1:9" s="10" customFormat="1" ht="33.75" customHeight="1">
      <c r="A8" s="335" t="s">
        <v>399</v>
      </c>
      <c r="B8" s="335"/>
      <c r="C8" s="335"/>
      <c r="D8" s="335"/>
      <c r="E8" s="335"/>
      <c r="F8" s="335"/>
      <c r="G8" s="335"/>
      <c r="H8" s="335"/>
      <c r="I8" s="335"/>
    </row>
    <row r="9" spans="1:10" s="85" customFormat="1" ht="15.75">
      <c r="A9" s="133"/>
      <c r="B9" s="133"/>
      <c r="C9" s="134"/>
      <c r="D9" s="135"/>
      <c r="E9" s="135"/>
      <c r="F9" s="135"/>
      <c r="G9" s="135"/>
      <c r="H9" s="136" t="s">
        <v>29</v>
      </c>
      <c r="I9" s="137" t="s">
        <v>2</v>
      </c>
      <c r="J9"/>
    </row>
    <row r="10" spans="1:39" s="88" customFormat="1" ht="39" customHeight="1">
      <c r="A10" s="138" t="s">
        <v>4</v>
      </c>
      <c r="B10" s="138" t="s">
        <v>254</v>
      </c>
      <c r="C10" s="86" t="s">
        <v>89</v>
      </c>
      <c r="D10" s="139" t="s">
        <v>90</v>
      </c>
      <c r="E10" s="140" t="s">
        <v>91</v>
      </c>
      <c r="F10" s="138"/>
      <c r="G10" s="139" t="s">
        <v>92</v>
      </c>
      <c r="H10" s="332" t="s">
        <v>23</v>
      </c>
      <c r="I10" s="332"/>
      <c r="J10" s="129" t="s">
        <v>356</v>
      </c>
      <c r="K10" s="129" t="s">
        <v>393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s="88" customFormat="1" ht="33.75" customHeight="1">
      <c r="A11" s="252" t="s">
        <v>93</v>
      </c>
      <c r="B11" s="253"/>
      <c r="C11" s="143"/>
      <c r="D11" s="143"/>
      <c r="E11" s="254"/>
      <c r="F11" s="254"/>
      <c r="G11" s="254"/>
      <c r="H11" s="255">
        <f>H13+H55+H61+H77+H84+H97+H107+H114+H120</f>
        <v>4083446</v>
      </c>
      <c r="I11" s="141"/>
      <c r="J11" s="264">
        <f>J12+J13+J55+J61+J77+J84+J107+J114+J120+J26</f>
        <v>3711189</v>
      </c>
      <c r="K11" s="264">
        <f>K12+K13+K55+K61+K77+K84+K107+K114+K120</f>
        <v>3741215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88" customFormat="1" ht="33.75" customHeight="1">
      <c r="A12" s="252" t="s">
        <v>249</v>
      </c>
      <c r="B12" s="253"/>
      <c r="C12" s="143"/>
      <c r="D12" s="143"/>
      <c r="E12" s="254"/>
      <c r="F12" s="254"/>
      <c r="G12" s="254"/>
      <c r="H12" s="255"/>
      <c r="I12" s="141"/>
      <c r="J12" s="264">
        <v>83485</v>
      </c>
      <c r="K12" s="285">
        <v>166715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39" s="88" customFormat="1" ht="27.75" customHeight="1">
      <c r="A13" s="146" t="s">
        <v>94</v>
      </c>
      <c r="B13" s="143" t="s">
        <v>24</v>
      </c>
      <c r="C13" s="93" t="s">
        <v>95</v>
      </c>
      <c r="D13" s="93"/>
      <c r="E13" s="144"/>
      <c r="F13" s="144"/>
      <c r="G13" s="144"/>
      <c r="H13" s="95">
        <f>H14+H19+H26+H35+H40</f>
        <v>2823903</v>
      </c>
      <c r="I13" s="141"/>
      <c r="J13" s="266">
        <f>J14+J19+J35+J40</f>
        <v>2424078</v>
      </c>
      <c r="K13" s="266">
        <f>K14+K19+K35+K40+K26</f>
        <v>2380878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1:39" s="88" customFormat="1" ht="54.75" customHeight="1">
      <c r="A14" s="147" t="s">
        <v>96</v>
      </c>
      <c r="B14" s="143" t="s">
        <v>24</v>
      </c>
      <c r="C14" s="93" t="s">
        <v>95</v>
      </c>
      <c r="D14" s="93" t="s">
        <v>97</v>
      </c>
      <c r="E14" s="144"/>
      <c r="F14" s="144"/>
      <c r="G14" s="144"/>
      <c r="H14" s="95">
        <f>H15</f>
        <v>553245</v>
      </c>
      <c r="I14" s="141"/>
      <c r="J14" s="266">
        <f aca="true" t="shared" si="0" ref="J14:K17">J15</f>
        <v>553245</v>
      </c>
      <c r="K14" s="266">
        <v>553245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88" customFormat="1" ht="32.25" customHeight="1">
      <c r="A15" s="142" t="s">
        <v>98</v>
      </c>
      <c r="B15" s="143" t="s">
        <v>24</v>
      </c>
      <c r="C15" s="92" t="s">
        <v>95</v>
      </c>
      <c r="D15" s="92" t="s">
        <v>97</v>
      </c>
      <c r="E15" s="144" t="s">
        <v>99</v>
      </c>
      <c r="F15" s="156"/>
      <c r="G15" s="145"/>
      <c r="H15" s="94">
        <f>H16</f>
        <v>553245</v>
      </c>
      <c r="I15" s="141"/>
      <c r="J15" s="286">
        <f t="shared" si="0"/>
        <v>553245</v>
      </c>
      <c r="K15" s="286">
        <f t="shared" si="0"/>
        <v>553245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s="88" customFormat="1" ht="31.5" customHeight="1">
      <c r="A16" s="142" t="s">
        <v>100</v>
      </c>
      <c r="B16" s="143" t="s">
        <v>24</v>
      </c>
      <c r="C16" s="92" t="s">
        <v>95</v>
      </c>
      <c r="D16" s="92" t="s">
        <v>97</v>
      </c>
      <c r="E16" s="144" t="s">
        <v>101</v>
      </c>
      <c r="F16" s="144"/>
      <c r="G16" s="145"/>
      <c r="H16" s="94">
        <f>H17</f>
        <v>553245</v>
      </c>
      <c r="I16" s="141"/>
      <c r="J16" s="286">
        <f t="shared" si="0"/>
        <v>553245</v>
      </c>
      <c r="K16" s="286">
        <v>553245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7" spans="1:39" s="88" customFormat="1" ht="48" customHeight="1">
      <c r="A17" s="142" t="s">
        <v>102</v>
      </c>
      <c r="B17" s="143" t="s">
        <v>24</v>
      </c>
      <c r="C17" s="92" t="s">
        <v>95</v>
      </c>
      <c r="D17" s="92" t="s">
        <v>97</v>
      </c>
      <c r="E17" s="144" t="s">
        <v>101</v>
      </c>
      <c r="F17" s="144" t="s">
        <v>103</v>
      </c>
      <c r="G17" s="145"/>
      <c r="H17" s="94">
        <f>H18</f>
        <v>553245</v>
      </c>
      <c r="I17" s="141"/>
      <c r="J17" s="286">
        <f t="shared" si="0"/>
        <v>553245</v>
      </c>
      <c r="K17" s="286">
        <v>553245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s="88" customFormat="1" ht="70.5" customHeight="1">
      <c r="A18" s="146" t="s">
        <v>104</v>
      </c>
      <c r="B18" s="143" t="s">
        <v>24</v>
      </c>
      <c r="C18" s="93" t="s">
        <v>95</v>
      </c>
      <c r="D18" s="93" t="s">
        <v>97</v>
      </c>
      <c r="E18" s="144" t="s">
        <v>101</v>
      </c>
      <c r="F18" s="144" t="s">
        <v>103</v>
      </c>
      <c r="G18" s="145" t="s">
        <v>105</v>
      </c>
      <c r="H18" s="94">
        <v>553245</v>
      </c>
      <c r="I18" s="141"/>
      <c r="J18" s="286">
        <v>553245</v>
      </c>
      <c r="K18" s="286">
        <v>553245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</row>
    <row r="19" spans="1:39" s="88" customFormat="1" ht="69" customHeight="1">
      <c r="A19" s="147" t="s">
        <v>106</v>
      </c>
      <c r="B19" s="143" t="s">
        <v>24</v>
      </c>
      <c r="C19" s="93" t="s">
        <v>95</v>
      </c>
      <c r="D19" s="93" t="s">
        <v>107</v>
      </c>
      <c r="E19" s="144"/>
      <c r="F19" s="144"/>
      <c r="G19" s="144"/>
      <c r="H19" s="95">
        <f>H20</f>
        <v>1542033</v>
      </c>
      <c r="I19" s="141"/>
      <c r="J19" s="266">
        <f aca="true" t="shared" si="1" ref="J19:K21">J20</f>
        <v>1306033</v>
      </c>
      <c r="K19" s="266">
        <f t="shared" si="1"/>
        <v>1306033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</row>
    <row r="20" spans="1:39" s="88" customFormat="1" ht="33" customHeight="1">
      <c r="A20" s="142" t="s">
        <v>108</v>
      </c>
      <c r="B20" s="143" t="s">
        <v>24</v>
      </c>
      <c r="C20" s="92" t="s">
        <v>95</v>
      </c>
      <c r="D20" s="92" t="s">
        <v>107</v>
      </c>
      <c r="E20" s="144" t="s">
        <v>109</v>
      </c>
      <c r="F20" s="156"/>
      <c r="G20" s="145"/>
      <c r="H20" s="94">
        <f>H21</f>
        <v>1542033</v>
      </c>
      <c r="I20" s="141"/>
      <c r="J20" s="286">
        <f t="shared" si="1"/>
        <v>1306033</v>
      </c>
      <c r="K20" s="286">
        <f t="shared" si="1"/>
        <v>1306033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</row>
    <row r="21" spans="1:39" s="88" customFormat="1" ht="33" customHeight="1">
      <c r="A21" s="142" t="s">
        <v>110</v>
      </c>
      <c r="B21" s="143" t="s">
        <v>24</v>
      </c>
      <c r="C21" s="92" t="s">
        <v>95</v>
      </c>
      <c r="D21" s="92" t="s">
        <v>107</v>
      </c>
      <c r="E21" s="144" t="s">
        <v>111</v>
      </c>
      <c r="F21" s="144"/>
      <c r="G21" s="145"/>
      <c r="H21" s="94">
        <f>H22</f>
        <v>1542033</v>
      </c>
      <c r="I21" s="141"/>
      <c r="J21" s="286">
        <f t="shared" si="1"/>
        <v>1306033</v>
      </c>
      <c r="K21" s="286">
        <f t="shared" si="1"/>
        <v>1306033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</row>
    <row r="22" spans="1:39" s="88" customFormat="1" ht="44.25" customHeight="1">
      <c r="A22" s="142" t="s">
        <v>102</v>
      </c>
      <c r="B22" s="143" t="s">
        <v>24</v>
      </c>
      <c r="C22" s="92" t="s">
        <v>95</v>
      </c>
      <c r="D22" s="92" t="s">
        <v>107</v>
      </c>
      <c r="E22" s="144" t="s">
        <v>111</v>
      </c>
      <c r="F22" s="144" t="s">
        <v>103</v>
      </c>
      <c r="G22" s="145"/>
      <c r="H22" s="94">
        <f>H23+H24+H25</f>
        <v>1542033</v>
      </c>
      <c r="I22" s="141"/>
      <c r="J22" s="286">
        <f>J23+J25+J24</f>
        <v>1306033</v>
      </c>
      <c r="K22" s="286">
        <f>K23+K25+K24</f>
        <v>1306033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1:39" s="88" customFormat="1" ht="74.25" customHeight="1">
      <c r="A23" s="146" t="s">
        <v>104</v>
      </c>
      <c r="B23" s="143" t="s">
        <v>24</v>
      </c>
      <c r="C23" s="93" t="s">
        <v>95</v>
      </c>
      <c r="D23" s="93" t="s">
        <v>107</v>
      </c>
      <c r="E23" s="144" t="s">
        <v>111</v>
      </c>
      <c r="F23" s="144" t="s">
        <v>103</v>
      </c>
      <c r="G23" s="145" t="s">
        <v>105</v>
      </c>
      <c r="H23" s="94">
        <v>1469033</v>
      </c>
      <c r="I23" s="141"/>
      <c r="J23" s="286">
        <v>1233033</v>
      </c>
      <c r="K23" s="286">
        <v>1233033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39" s="88" customFormat="1" ht="50.25" customHeight="1">
      <c r="A24" s="147" t="s">
        <v>112</v>
      </c>
      <c r="B24" s="143" t="s">
        <v>24</v>
      </c>
      <c r="C24" s="93" t="s">
        <v>95</v>
      </c>
      <c r="D24" s="93" t="s">
        <v>107</v>
      </c>
      <c r="E24" s="144" t="s">
        <v>111</v>
      </c>
      <c r="F24" s="144" t="s">
        <v>103</v>
      </c>
      <c r="G24" s="145" t="s">
        <v>113</v>
      </c>
      <c r="H24" s="94">
        <v>70000</v>
      </c>
      <c r="I24" s="141"/>
      <c r="J24" s="286">
        <v>70000</v>
      </c>
      <c r="K24" s="286">
        <v>70000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</row>
    <row r="25" spans="1:39" s="88" customFormat="1" ht="29.25" customHeight="1">
      <c r="A25" s="148" t="s">
        <v>114</v>
      </c>
      <c r="B25" s="143" t="s">
        <v>24</v>
      </c>
      <c r="C25" s="93" t="s">
        <v>95</v>
      </c>
      <c r="D25" s="93" t="s">
        <v>107</v>
      </c>
      <c r="E25" s="144" t="s">
        <v>111</v>
      </c>
      <c r="F25" s="144" t="s">
        <v>103</v>
      </c>
      <c r="G25" s="145" t="s">
        <v>115</v>
      </c>
      <c r="H25" s="94">
        <v>3000</v>
      </c>
      <c r="I25" s="141"/>
      <c r="J25" s="286">
        <v>3000</v>
      </c>
      <c r="K25" s="286">
        <v>3000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</row>
    <row r="26" spans="1:39" s="88" customFormat="1" ht="51" customHeight="1">
      <c r="A26" s="146" t="s">
        <v>116</v>
      </c>
      <c r="B26" s="143" t="s">
        <v>24</v>
      </c>
      <c r="C26" s="93" t="s">
        <v>95</v>
      </c>
      <c r="D26" s="93" t="s">
        <v>117</v>
      </c>
      <c r="E26" s="144"/>
      <c r="F26" s="144"/>
      <c r="G26" s="144"/>
      <c r="H26" s="95">
        <f>H27+H31</f>
        <v>42600</v>
      </c>
      <c r="I26" s="141"/>
      <c r="J26" s="286">
        <f>J27+J31</f>
        <v>42600</v>
      </c>
      <c r="K26" s="286">
        <f>K27+K31</f>
        <v>42600</v>
      </c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</row>
    <row r="27" spans="1:39" s="88" customFormat="1" ht="52.5" customHeight="1">
      <c r="A27" s="142" t="s">
        <v>118</v>
      </c>
      <c r="B27" s="143" t="s">
        <v>24</v>
      </c>
      <c r="C27" s="92" t="s">
        <v>95</v>
      </c>
      <c r="D27" s="92" t="s">
        <v>117</v>
      </c>
      <c r="E27" s="144" t="s">
        <v>119</v>
      </c>
      <c r="F27" s="156"/>
      <c r="G27" s="145"/>
      <c r="H27" s="94">
        <f>H28</f>
        <v>39600</v>
      </c>
      <c r="I27" s="141"/>
      <c r="J27" s="286">
        <f aca="true" t="shared" si="2" ref="J27:K29">J28</f>
        <v>39600</v>
      </c>
      <c r="K27" s="286">
        <f t="shared" si="2"/>
        <v>39600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</row>
    <row r="28" spans="1:39" s="88" customFormat="1" ht="27.75" customHeight="1">
      <c r="A28" s="142" t="s">
        <v>120</v>
      </c>
      <c r="B28" s="143" t="s">
        <v>24</v>
      </c>
      <c r="C28" s="92" t="s">
        <v>95</v>
      </c>
      <c r="D28" s="92" t="s">
        <v>117</v>
      </c>
      <c r="E28" s="144" t="s">
        <v>121</v>
      </c>
      <c r="F28" s="144"/>
      <c r="G28" s="145"/>
      <c r="H28" s="94">
        <f>H29</f>
        <v>39600</v>
      </c>
      <c r="I28" s="141"/>
      <c r="J28" s="286">
        <f t="shared" si="2"/>
        <v>39600</v>
      </c>
      <c r="K28" s="286">
        <f t="shared" si="2"/>
        <v>39600</v>
      </c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 s="88" customFormat="1" ht="44.25" customHeight="1">
      <c r="A29" s="142" t="s">
        <v>122</v>
      </c>
      <c r="B29" s="143" t="s">
        <v>24</v>
      </c>
      <c r="C29" s="92" t="s">
        <v>95</v>
      </c>
      <c r="D29" s="92" t="s">
        <v>117</v>
      </c>
      <c r="E29" s="144" t="s">
        <v>121</v>
      </c>
      <c r="F29" s="144" t="s">
        <v>123</v>
      </c>
      <c r="G29" s="145"/>
      <c r="H29" s="94">
        <f>H30</f>
        <v>39600</v>
      </c>
      <c r="I29" s="141"/>
      <c r="J29" s="286">
        <f t="shared" si="2"/>
        <v>39600</v>
      </c>
      <c r="K29" s="286">
        <f t="shared" si="2"/>
        <v>39600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39" s="88" customFormat="1" ht="24" customHeight="1">
      <c r="A30" s="146" t="s">
        <v>124</v>
      </c>
      <c r="B30" s="143" t="s">
        <v>24</v>
      </c>
      <c r="C30" s="93" t="s">
        <v>95</v>
      </c>
      <c r="D30" s="93" t="s">
        <v>117</v>
      </c>
      <c r="E30" s="144" t="s">
        <v>121</v>
      </c>
      <c r="F30" s="144" t="s">
        <v>123</v>
      </c>
      <c r="G30" s="144" t="s">
        <v>125</v>
      </c>
      <c r="H30" s="95">
        <v>39600</v>
      </c>
      <c r="I30" s="141"/>
      <c r="J30" s="286">
        <v>39600</v>
      </c>
      <c r="K30" s="286">
        <v>39600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1:39" s="88" customFormat="1" ht="29.25" customHeight="1">
      <c r="A31" s="146" t="s">
        <v>126</v>
      </c>
      <c r="B31" s="143" t="s">
        <v>24</v>
      </c>
      <c r="C31" s="93" t="s">
        <v>95</v>
      </c>
      <c r="D31" s="93" t="s">
        <v>117</v>
      </c>
      <c r="E31" s="144" t="s">
        <v>127</v>
      </c>
      <c r="F31" s="144"/>
      <c r="G31" s="144"/>
      <c r="H31" s="95">
        <f>H32</f>
        <v>3000</v>
      </c>
      <c r="I31" s="141"/>
      <c r="J31" s="286">
        <f aca="true" t="shared" si="3" ref="J31:K33">J32</f>
        <v>3000</v>
      </c>
      <c r="K31" s="286">
        <f t="shared" si="3"/>
        <v>3000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39" s="88" customFormat="1" ht="41.25" customHeight="1">
      <c r="A32" s="146" t="s">
        <v>102</v>
      </c>
      <c r="B32" s="143" t="s">
        <v>24</v>
      </c>
      <c r="C32" s="93" t="s">
        <v>95</v>
      </c>
      <c r="D32" s="93" t="s">
        <v>117</v>
      </c>
      <c r="E32" s="144" t="s">
        <v>128</v>
      </c>
      <c r="F32" s="144"/>
      <c r="G32" s="144"/>
      <c r="H32" s="95">
        <f>H33</f>
        <v>3000</v>
      </c>
      <c r="I32" s="141"/>
      <c r="J32" s="286">
        <f t="shared" si="3"/>
        <v>3000</v>
      </c>
      <c r="K32" s="286">
        <f t="shared" si="3"/>
        <v>3000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1:39" s="88" customFormat="1" ht="51.75" customHeight="1">
      <c r="A33" s="146" t="s">
        <v>129</v>
      </c>
      <c r="B33" s="143" t="s">
        <v>24</v>
      </c>
      <c r="C33" s="93" t="s">
        <v>95</v>
      </c>
      <c r="D33" s="93" t="s">
        <v>117</v>
      </c>
      <c r="E33" s="144" t="s">
        <v>128</v>
      </c>
      <c r="F33" s="144" t="s">
        <v>130</v>
      </c>
      <c r="G33" s="144"/>
      <c r="H33" s="95">
        <f>H34</f>
        <v>3000</v>
      </c>
      <c r="I33" s="141"/>
      <c r="J33" s="286">
        <f t="shared" si="3"/>
        <v>3000</v>
      </c>
      <c r="K33" s="286">
        <f t="shared" si="3"/>
        <v>3000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39" s="88" customFormat="1" ht="24.75" customHeight="1">
      <c r="A34" s="146" t="s">
        <v>124</v>
      </c>
      <c r="B34" s="143" t="s">
        <v>24</v>
      </c>
      <c r="C34" s="93" t="s">
        <v>95</v>
      </c>
      <c r="D34" s="93" t="s">
        <v>117</v>
      </c>
      <c r="E34" s="144" t="s">
        <v>128</v>
      </c>
      <c r="F34" s="144" t="s">
        <v>130</v>
      </c>
      <c r="G34" s="144" t="s">
        <v>125</v>
      </c>
      <c r="H34" s="95">
        <v>3000</v>
      </c>
      <c r="I34" s="141"/>
      <c r="J34" s="286">
        <v>3000</v>
      </c>
      <c r="K34" s="286">
        <v>3000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1:39" s="88" customFormat="1" ht="27.75" customHeight="1">
      <c r="A35" s="146" t="s">
        <v>131</v>
      </c>
      <c r="B35" s="143" t="s">
        <v>24</v>
      </c>
      <c r="C35" s="93" t="s">
        <v>95</v>
      </c>
      <c r="D35" s="98">
        <v>11</v>
      </c>
      <c r="E35" s="144"/>
      <c r="F35" s="144"/>
      <c r="G35" s="144"/>
      <c r="H35" s="95">
        <f>H36</f>
        <v>1000</v>
      </c>
      <c r="I35" s="141"/>
      <c r="J35" s="266">
        <f aca="true" t="shared" si="4" ref="J35:K38">J36</f>
        <v>1000</v>
      </c>
      <c r="K35" s="266">
        <f t="shared" si="4"/>
        <v>1000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 s="88" customFormat="1" ht="24.75" customHeight="1">
      <c r="A36" s="146" t="s">
        <v>132</v>
      </c>
      <c r="B36" s="143" t="s">
        <v>24</v>
      </c>
      <c r="C36" s="93" t="s">
        <v>95</v>
      </c>
      <c r="D36" s="98">
        <v>11</v>
      </c>
      <c r="E36" s="149">
        <v>78</v>
      </c>
      <c r="F36" s="144"/>
      <c r="G36" s="144"/>
      <c r="H36" s="95">
        <f>H37</f>
        <v>1000</v>
      </c>
      <c r="I36" s="141"/>
      <c r="J36" s="266">
        <f t="shared" si="4"/>
        <v>1000</v>
      </c>
      <c r="K36" s="266">
        <f t="shared" si="4"/>
        <v>1000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 s="88" customFormat="1" ht="26.25" customHeight="1">
      <c r="A37" s="146" t="s">
        <v>133</v>
      </c>
      <c r="B37" s="143" t="s">
        <v>24</v>
      </c>
      <c r="C37" s="93" t="s">
        <v>95</v>
      </c>
      <c r="D37" s="98">
        <v>11</v>
      </c>
      <c r="E37" s="149" t="s">
        <v>134</v>
      </c>
      <c r="F37" s="144"/>
      <c r="G37" s="144"/>
      <c r="H37" s="95">
        <f>H38</f>
        <v>1000</v>
      </c>
      <c r="I37" s="141"/>
      <c r="J37" s="266">
        <f t="shared" si="4"/>
        <v>1000</v>
      </c>
      <c r="K37" s="266">
        <f t="shared" si="4"/>
        <v>1000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 s="88" customFormat="1" ht="27.75" customHeight="1">
      <c r="A38" s="147" t="s">
        <v>135</v>
      </c>
      <c r="B38" s="143" t="s">
        <v>24</v>
      </c>
      <c r="C38" s="93" t="s">
        <v>95</v>
      </c>
      <c r="D38" s="98">
        <v>11</v>
      </c>
      <c r="E38" s="149" t="s">
        <v>134</v>
      </c>
      <c r="F38" s="147" t="s">
        <v>136</v>
      </c>
      <c r="G38" s="144"/>
      <c r="H38" s="95">
        <f>H39</f>
        <v>1000</v>
      </c>
      <c r="I38" s="141"/>
      <c r="J38" s="266">
        <f t="shared" si="4"/>
        <v>1000</v>
      </c>
      <c r="K38" s="266">
        <f t="shared" si="4"/>
        <v>1000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s="88" customFormat="1" ht="27" customHeight="1">
      <c r="A39" s="147" t="s">
        <v>114</v>
      </c>
      <c r="B39" s="143" t="s">
        <v>24</v>
      </c>
      <c r="C39" s="93" t="s">
        <v>95</v>
      </c>
      <c r="D39" s="98">
        <v>11</v>
      </c>
      <c r="E39" s="149" t="s">
        <v>134</v>
      </c>
      <c r="F39" s="147" t="s">
        <v>136</v>
      </c>
      <c r="G39" s="144" t="s">
        <v>115</v>
      </c>
      <c r="H39" s="95">
        <v>1000</v>
      </c>
      <c r="I39" s="141"/>
      <c r="J39" s="266">
        <v>1000</v>
      </c>
      <c r="K39" s="266">
        <v>1000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s="88" customFormat="1" ht="24.75" customHeight="1">
      <c r="A40" s="147" t="s">
        <v>137</v>
      </c>
      <c r="B40" s="143" t="s">
        <v>24</v>
      </c>
      <c r="C40" s="93" t="s">
        <v>95</v>
      </c>
      <c r="D40" s="93" t="s">
        <v>138</v>
      </c>
      <c r="E40" s="147"/>
      <c r="F40" s="147"/>
      <c r="G40" s="144"/>
      <c r="H40" s="95">
        <f>H41+H46+H50</f>
        <v>685025</v>
      </c>
      <c r="I40" s="141"/>
      <c r="J40" s="266">
        <f>J41+J46+J50</f>
        <v>563800</v>
      </c>
      <c r="K40" s="266">
        <f>K41+K46+K50</f>
        <v>478000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s="88" customFormat="1" ht="48" customHeight="1">
      <c r="A41" s="146" t="s">
        <v>139</v>
      </c>
      <c r="B41" s="143" t="s">
        <v>24</v>
      </c>
      <c r="C41" s="93" t="s">
        <v>95</v>
      </c>
      <c r="D41" s="98">
        <v>13</v>
      </c>
      <c r="E41" s="149">
        <v>76</v>
      </c>
      <c r="F41" s="144"/>
      <c r="G41" s="144"/>
      <c r="H41" s="95">
        <f>H42</f>
        <v>105025</v>
      </c>
      <c r="I41" s="141"/>
      <c r="J41" s="266">
        <f>J42</f>
        <v>17000</v>
      </c>
      <c r="K41" s="266">
        <f>K42</f>
        <v>5000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s="88" customFormat="1" ht="28.5" customHeight="1">
      <c r="A42" s="146" t="s">
        <v>140</v>
      </c>
      <c r="B42" s="143" t="s">
        <v>24</v>
      </c>
      <c r="C42" s="93" t="s">
        <v>95</v>
      </c>
      <c r="D42" s="98">
        <v>13</v>
      </c>
      <c r="E42" s="149" t="s">
        <v>141</v>
      </c>
      <c r="F42" s="144"/>
      <c r="G42" s="144"/>
      <c r="H42" s="95">
        <f>H43</f>
        <v>105025</v>
      </c>
      <c r="I42" s="141"/>
      <c r="J42" s="266">
        <f>J43</f>
        <v>17000</v>
      </c>
      <c r="K42" s="266">
        <f>K43</f>
        <v>5000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s="88" customFormat="1" ht="24.75" customHeight="1">
      <c r="A43" s="147" t="s">
        <v>142</v>
      </c>
      <c r="B43" s="143" t="s">
        <v>24</v>
      </c>
      <c r="C43" s="93" t="s">
        <v>95</v>
      </c>
      <c r="D43" s="98">
        <v>13</v>
      </c>
      <c r="E43" s="149" t="s">
        <v>141</v>
      </c>
      <c r="F43" s="144" t="s">
        <v>143</v>
      </c>
      <c r="G43" s="144"/>
      <c r="H43" s="95">
        <f>H44+H45</f>
        <v>105025</v>
      </c>
      <c r="I43" s="141"/>
      <c r="J43" s="292">
        <f>J45</f>
        <v>17000</v>
      </c>
      <c r="K43" s="292">
        <f>K45</f>
        <v>5000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s="88" customFormat="1" ht="24.75" customHeight="1">
      <c r="A44" s="147" t="s">
        <v>112</v>
      </c>
      <c r="B44" s="143" t="s">
        <v>24</v>
      </c>
      <c r="C44" s="93" t="s">
        <v>95</v>
      </c>
      <c r="D44" s="98">
        <v>13</v>
      </c>
      <c r="E44" s="149" t="s">
        <v>141</v>
      </c>
      <c r="F44" s="144" t="s">
        <v>143</v>
      </c>
      <c r="G44" s="144" t="s">
        <v>113</v>
      </c>
      <c r="H44" s="95">
        <v>100000</v>
      </c>
      <c r="I44" s="141"/>
      <c r="J44" s="293">
        <v>0</v>
      </c>
      <c r="K44" s="293">
        <v>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s="88" customFormat="1" ht="26.25" customHeight="1">
      <c r="A45" s="147" t="s">
        <v>114</v>
      </c>
      <c r="B45" s="143" t="s">
        <v>24</v>
      </c>
      <c r="C45" s="93" t="s">
        <v>95</v>
      </c>
      <c r="D45" s="98">
        <v>13</v>
      </c>
      <c r="E45" s="149" t="s">
        <v>141</v>
      </c>
      <c r="F45" s="144" t="s">
        <v>143</v>
      </c>
      <c r="G45" s="144" t="s">
        <v>115</v>
      </c>
      <c r="H45" s="95">
        <v>5025</v>
      </c>
      <c r="I45" s="141"/>
      <c r="J45" s="290">
        <v>17000</v>
      </c>
      <c r="K45" s="290">
        <v>5000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11" ht="27" customHeight="1">
      <c r="A46" s="146" t="s">
        <v>126</v>
      </c>
      <c r="B46" s="143" t="s">
        <v>24</v>
      </c>
      <c r="C46" s="93" t="s">
        <v>95</v>
      </c>
      <c r="D46" s="93" t="s">
        <v>138</v>
      </c>
      <c r="E46" s="144" t="s">
        <v>144</v>
      </c>
      <c r="F46" s="156"/>
      <c r="G46" s="144"/>
      <c r="H46" s="95">
        <f>H47</f>
        <v>25000</v>
      </c>
      <c r="I46" s="150"/>
      <c r="J46" s="266">
        <f aca="true" t="shared" si="5" ref="J46:K48">J47</f>
        <v>10000</v>
      </c>
      <c r="K46" s="266">
        <f t="shared" si="5"/>
        <v>20000</v>
      </c>
    </row>
    <row r="47" spans="1:11" ht="24.75" customHeight="1">
      <c r="A47" s="146" t="s">
        <v>145</v>
      </c>
      <c r="B47" s="143" t="s">
        <v>24</v>
      </c>
      <c r="C47" s="93" t="s">
        <v>95</v>
      </c>
      <c r="D47" s="93" t="s">
        <v>138</v>
      </c>
      <c r="E47" s="144" t="s">
        <v>146</v>
      </c>
      <c r="F47" s="144"/>
      <c r="G47" s="144"/>
      <c r="H47" s="95">
        <f>H48</f>
        <v>25000</v>
      </c>
      <c r="I47" s="150"/>
      <c r="J47" s="266">
        <f t="shared" si="5"/>
        <v>10000</v>
      </c>
      <c r="K47" s="266">
        <f t="shared" si="5"/>
        <v>20000</v>
      </c>
    </row>
    <row r="48" spans="1:11" ht="30" customHeight="1">
      <c r="A48" s="147" t="s">
        <v>147</v>
      </c>
      <c r="B48" s="143" t="s">
        <v>24</v>
      </c>
      <c r="C48" s="93" t="s">
        <v>95</v>
      </c>
      <c r="D48" s="93" t="s">
        <v>138</v>
      </c>
      <c r="E48" s="149" t="s">
        <v>146</v>
      </c>
      <c r="F48" s="144" t="s">
        <v>148</v>
      </c>
      <c r="G48" s="144"/>
      <c r="H48" s="95">
        <f>H49</f>
        <v>25000</v>
      </c>
      <c r="I48" s="150"/>
      <c r="J48" s="266">
        <f t="shared" si="5"/>
        <v>10000</v>
      </c>
      <c r="K48" s="266">
        <f t="shared" si="5"/>
        <v>20000</v>
      </c>
    </row>
    <row r="49" spans="1:11" ht="42.75" customHeight="1">
      <c r="A49" s="147" t="s">
        <v>112</v>
      </c>
      <c r="B49" s="143" t="s">
        <v>24</v>
      </c>
      <c r="C49" s="93" t="s">
        <v>95</v>
      </c>
      <c r="D49" s="93" t="s">
        <v>138</v>
      </c>
      <c r="E49" s="149" t="s">
        <v>146</v>
      </c>
      <c r="F49" s="144" t="s">
        <v>148</v>
      </c>
      <c r="G49" s="144" t="s">
        <v>113</v>
      </c>
      <c r="H49" s="95">
        <v>25000</v>
      </c>
      <c r="I49" s="150"/>
      <c r="J49" s="266">
        <v>10000</v>
      </c>
      <c r="K49" s="266">
        <v>20000</v>
      </c>
    </row>
    <row r="50" spans="1:11" ht="48" customHeight="1">
      <c r="A50" s="189" t="s">
        <v>250</v>
      </c>
      <c r="B50" s="143" t="s">
        <v>24</v>
      </c>
      <c r="C50" s="102" t="s">
        <v>95</v>
      </c>
      <c r="D50" s="103">
        <v>13</v>
      </c>
      <c r="E50" s="151" t="s">
        <v>150</v>
      </c>
      <c r="F50" s="102"/>
      <c r="G50" s="144"/>
      <c r="H50" s="95">
        <f>H51</f>
        <v>555000</v>
      </c>
      <c r="I50" s="150"/>
      <c r="J50" s="266">
        <f aca="true" t="shared" si="6" ref="J50:K53">J51</f>
        <v>536800</v>
      </c>
      <c r="K50" s="266">
        <f t="shared" si="6"/>
        <v>453000</v>
      </c>
    </row>
    <row r="51" spans="1:11" ht="53.25" customHeight="1">
      <c r="A51" s="101" t="s">
        <v>151</v>
      </c>
      <c r="B51" s="143" t="s">
        <v>24</v>
      </c>
      <c r="C51" s="102" t="s">
        <v>95</v>
      </c>
      <c r="D51" s="103">
        <v>13</v>
      </c>
      <c r="E51" s="151" t="s">
        <v>152</v>
      </c>
      <c r="F51" s="102"/>
      <c r="G51" s="144"/>
      <c r="H51" s="95">
        <f>H52</f>
        <v>555000</v>
      </c>
      <c r="I51" s="150"/>
      <c r="J51" s="266">
        <f t="shared" si="6"/>
        <v>536800</v>
      </c>
      <c r="K51" s="266">
        <f t="shared" si="6"/>
        <v>453000</v>
      </c>
    </row>
    <row r="52" spans="1:11" ht="68.25" customHeight="1">
      <c r="A52" s="101" t="s">
        <v>153</v>
      </c>
      <c r="B52" s="143" t="s">
        <v>24</v>
      </c>
      <c r="C52" s="102" t="s">
        <v>95</v>
      </c>
      <c r="D52" s="103">
        <v>13</v>
      </c>
      <c r="E52" s="151" t="s">
        <v>154</v>
      </c>
      <c r="F52" s="102"/>
      <c r="G52" s="144"/>
      <c r="H52" s="95">
        <f>H53</f>
        <v>555000</v>
      </c>
      <c r="I52" s="150"/>
      <c r="J52" s="266">
        <f t="shared" si="6"/>
        <v>536800</v>
      </c>
      <c r="K52" s="266">
        <f t="shared" si="6"/>
        <v>453000</v>
      </c>
    </row>
    <row r="53" spans="1:11" ht="26.25" customHeight="1">
      <c r="A53" s="104" t="s">
        <v>155</v>
      </c>
      <c r="B53" s="143" t="s">
        <v>24</v>
      </c>
      <c r="C53" s="102" t="s">
        <v>95</v>
      </c>
      <c r="D53" s="103">
        <v>13</v>
      </c>
      <c r="E53" s="102" t="s">
        <v>154</v>
      </c>
      <c r="F53" s="102" t="s">
        <v>156</v>
      </c>
      <c r="G53" s="144"/>
      <c r="H53" s="95">
        <f>H54</f>
        <v>555000</v>
      </c>
      <c r="I53" s="150"/>
      <c r="J53" s="287">
        <f t="shared" si="6"/>
        <v>536800</v>
      </c>
      <c r="K53" s="287">
        <f t="shared" si="6"/>
        <v>453000</v>
      </c>
    </row>
    <row r="54" spans="1:11" ht="46.5" customHeight="1">
      <c r="A54" s="101" t="s">
        <v>112</v>
      </c>
      <c r="B54" s="143" t="s">
        <v>24</v>
      </c>
      <c r="C54" s="102" t="s">
        <v>95</v>
      </c>
      <c r="D54" s="103">
        <v>13</v>
      </c>
      <c r="E54" s="102" t="s">
        <v>154</v>
      </c>
      <c r="F54" s="102" t="s">
        <v>156</v>
      </c>
      <c r="G54" s="144" t="s">
        <v>113</v>
      </c>
      <c r="H54" s="95">
        <v>555000</v>
      </c>
      <c r="I54" s="150"/>
      <c r="J54" s="287">
        <v>536800</v>
      </c>
      <c r="K54" s="287">
        <v>453000</v>
      </c>
    </row>
    <row r="55" spans="1:11" ht="28.5" customHeight="1">
      <c r="A55" s="101" t="s">
        <v>157</v>
      </c>
      <c r="B55" s="143" t="s">
        <v>24</v>
      </c>
      <c r="C55" s="152" t="s">
        <v>97</v>
      </c>
      <c r="D55" s="152"/>
      <c r="E55" s="152"/>
      <c r="F55" s="153"/>
      <c r="G55" s="144"/>
      <c r="H55" s="95">
        <f>H56</f>
        <v>337274</v>
      </c>
      <c r="I55" s="150"/>
      <c r="J55" s="287">
        <f aca="true" t="shared" si="7" ref="J55:K59">J56</f>
        <v>371803</v>
      </c>
      <c r="K55" s="287">
        <f t="shared" si="7"/>
        <v>406918</v>
      </c>
    </row>
    <row r="56" spans="1:11" ht="24.75" customHeight="1">
      <c r="A56" s="101" t="s">
        <v>158</v>
      </c>
      <c r="B56" s="143" t="s">
        <v>24</v>
      </c>
      <c r="C56" s="152" t="s">
        <v>97</v>
      </c>
      <c r="D56" s="152" t="s">
        <v>159</v>
      </c>
      <c r="E56" s="152"/>
      <c r="F56" s="153"/>
      <c r="G56" s="144"/>
      <c r="H56" s="95">
        <f>H57</f>
        <v>337274</v>
      </c>
      <c r="I56" s="150"/>
      <c r="J56" s="287">
        <f t="shared" si="7"/>
        <v>371803</v>
      </c>
      <c r="K56" s="287">
        <f t="shared" si="7"/>
        <v>406918</v>
      </c>
    </row>
    <row r="57" spans="1:11" ht="28.5" customHeight="1">
      <c r="A57" s="101" t="s">
        <v>126</v>
      </c>
      <c r="B57" s="143" t="s">
        <v>24</v>
      </c>
      <c r="C57" s="152" t="s">
        <v>97</v>
      </c>
      <c r="D57" s="152" t="s">
        <v>159</v>
      </c>
      <c r="E57" s="152">
        <v>77</v>
      </c>
      <c r="F57" s="153"/>
      <c r="G57" s="144"/>
      <c r="H57" s="95">
        <f>H58</f>
        <v>337274</v>
      </c>
      <c r="I57" s="150"/>
      <c r="J57" s="287">
        <f t="shared" si="7"/>
        <v>371803</v>
      </c>
      <c r="K57" s="287">
        <f t="shared" si="7"/>
        <v>406918</v>
      </c>
    </row>
    <row r="58" spans="1:11" ht="27" customHeight="1">
      <c r="A58" s="101" t="s">
        <v>145</v>
      </c>
      <c r="B58" s="143" t="s">
        <v>24</v>
      </c>
      <c r="C58" s="152" t="s">
        <v>97</v>
      </c>
      <c r="D58" s="152" t="s">
        <v>159</v>
      </c>
      <c r="E58" s="152" t="s">
        <v>160</v>
      </c>
      <c r="F58" s="153"/>
      <c r="G58" s="144"/>
      <c r="H58" s="95">
        <f>H59</f>
        <v>337274</v>
      </c>
      <c r="I58" s="150"/>
      <c r="J58" s="287">
        <f t="shared" si="7"/>
        <v>371803</v>
      </c>
      <c r="K58" s="287">
        <f t="shared" si="7"/>
        <v>406918</v>
      </c>
    </row>
    <row r="59" spans="1:11" ht="45.75" customHeight="1">
      <c r="A59" s="101" t="s">
        <v>161</v>
      </c>
      <c r="B59" s="143" t="s">
        <v>24</v>
      </c>
      <c r="C59" s="152" t="s">
        <v>97</v>
      </c>
      <c r="D59" s="152" t="s">
        <v>159</v>
      </c>
      <c r="E59" s="152" t="s">
        <v>146</v>
      </c>
      <c r="F59" s="153" t="s">
        <v>162</v>
      </c>
      <c r="G59" s="144"/>
      <c r="H59" s="95">
        <f>H60</f>
        <v>337274</v>
      </c>
      <c r="I59" s="150"/>
      <c r="J59" s="287">
        <f t="shared" si="7"/>
        <v>371803</v>
      </c>
      <c r="K59" s="287">
        <f t="shared" si="7"/>
        <v>406918</v>
      </c>
    </row>
    <row r="60" spans="1:11" ht="67.5" customHeight="1">
      <c r="A60" s="101" t="s">
        <v>104</v>
      </c>
      <c r="B60" s="143" t="s">
        <v>24</v>
      </c>
      <c r="C60" s="152" t="s">
        <v>97</v>
      </c>
      <c r="D60" s="152" t="s">
        <v>159</v>
      </c>
      <c r="E60" s="152" t="s">
        <v>163</v>
      </c>
      <c r="F60" s="153" t="s">
        <v>162</v>
      </c>
      <c r="G60" s="144" t="s">
        <v>105</v>
      </c>
      <c r="H60" s="95">
        <v>337274</v>
      </c>
      <c r="I60" s="150"/>
      <c r="J60" s="287">
        <v>371803</v>
      </c>
      <c r="K60" s="287">
        <v>406918</v>
      </c>
    </row>
    <row r="61" spans="1:11" ht="46.5" customHeight="1">
      <c r="A61" s="146" t="s">
        <v>164</v>
      </c>
      <c r="B61" s="143" t="s">
        <v>24</v>
      </c>
      <c r="C61" s="107" t="s">
        <v>159</v>
      </c>
      <c r="D61" s="107"/>
      <c r="E61" s="147"/>
      <c r="F61" s="147"/>
      <c r="G61" s="256"/>
      <c r="H61" s="257">
        <f>H62+H71</f>
        <v>51100</v>
      </c>
      <c r="I61" s="150"/>
      <c r="J61" s="288">
        <f>J62+J71</f>
        <v>41100</v>
      </c>
      <c r="K61" s="288">
        <f>K62+K71</f>
        <v>75100</v>
      </c>
    </row>
    <row r="62" spans="1:11" ht="27.75" customHeight="1">
      <c r="A62" s="146" t="s">
        <v>255</v>
      </c>
      <c r="B62" s="143" t="s">
        <v>24</v>
      </c>
      <c r="C62" s="107" t="s">
        <v>159</v>
      </c>
      <c r="D62" s="107" t="s">
        <v>150</v>
      </c>
      <c r="E62" s="147"/>
      <c r="F62" s="147"/>
      <c r="G62" s="144"/>
      <c r="H62" s="95">
        <f>H63</f>
        <v>36100</v>
      </c>
      <c r="I62" s="150"/>
      <c r="J62" s="266">
        <f>J63</f>
        <v>36100</v>
      </c>
      <c r="K62" s="266">
        <f>K63</f>
        <v>50100</v>
      </c>
    </row>
    <row r="63" spans="1:11" ht="83.25" customHeight="1">
      <c r="A63" s="258" t="s">
        <v>166</v>
      </c>
      <c r="B63" s="143" t="s">
        <v>24</v>
      </c>
      <c r="C63" s="93" t="s">
        <v>159</v>
      </c>
      <c r="D63" s="93" t="s">
        <v>150</v>
      </c>
      <c r="E63" s="144" t="s">
        <v>167</v>
      </c>
      <c r="F63" s="144"/>
      <c r="G63" s="144"/>
      <c r="H63" s="95">
        <f>H64</f>
        <v>36100</v>
      </c>
      <c r="I63" s="150"/>
      <c r="J63" s="266">
        <f>J64</f>
        <v>36100</v>
      </c>
      <c r="K63" s="266">
        <f>K64</f>
        <v>50100</v>
      </c>
    </row>
    <row r="64" spans="1:11" ht="64.5" customHeight="1">
      <c r="A64" s="258" t="s">
        <v>168</v>
      </c>
      <c r="B64" s="143" t="s">
        <v>24</v>
      </c>
      <c r="C64" s="93" t="s">
        <v>159</v>
      </c>
      <c r="D64" s="93" t="s">
        <v>150</v>
      </c>
      <c r="E64" s="144" t="s">
        <v>169</v>
      </c>
      <c r="F64" s="144"/>
      <c r="G64" s="144"/>
      <c r="H64" s="95">
        <f>H65+H68</f>
        <v>36100</v>
      </c>
      <c r="I64" s="150"/>
      <c r="J64" s="266">
        <f>J65+J68</f>
        <v>36100</v>
      </c>
      <c r="K64" s="266">
        <f>K65+K68</f>
        <v>50100</v>
      </c>
    </row>
    <row r="65" spans="1:11" ht="49.5" customHeight="1">
      <c r="A65" s="104" t="s">
        <v>170</v>
      </c>
      <c r="B65" s="143" t="s">
        <v>24</v>
      </c>
      <c r="C65" s="93" t="s">
        <v>159</v>
      </c>
      <c r="D65" s="93" t="s">
        <v>150</v>
      </c>
      <c r="E65" s="156" t="s">
        <v>171</v>
      </c>
      <c r="F65" s="156"/>
      <c r="G65" s="144"/>
      <c r="H65" s="95">
        <f>H66</f>
        <v>36000</v>
      </c>
      <c r="I65" s="150"/>
      <c r="J65" s="266">
        <f>J66</f>
        <v>36000</v>
      </c>
      <c r="K65" s="266">
        <f>K66</f>
        <v>50000</v>
      </c>
    </row>
    <row r="66" spans="1:11" ht="54" customHeight="1">
      <c r="A66" s="147" t="s">
        <v>172</v>
      </c>
      <c r="B66" s="143" t="s">
        <v>24</v>
      </c>
      <c r="C66" s="107" t="s">
        <v>159</v>
      </c>
      <c r="D66" s="107" t="s">
        <v>150</v>
      </c>
      <c r="E66" s="144" t="s">
        <v>171</v>
      </c>
      <c r="F66" s="144" t="s">
        <v>173</v>
      </c>
      <c r="G66" s="144"/>
      <c r="H66" s="95">
        <f>H67</f>
        <v>36000</v>
      </c>
      <c r="I66" s="150"/>
      <c r="J66" s="266">
        <f>J67</f>
        <v>36000</v>
      </c>
      <c r="K66" s="266">
        <f>K67</f>
        <v>50000</v>
      </c>
    </row>
    <row r="67" spans="1:11" ht="47.25" customHeight="1">
      <c r="A67" s="147" t="s">
        <v>112</v>
      </c>
      <c r="B67" s="143" t="s">
        <v>24</v>
      </c>
      <c r="C67" s="107" t="s">
        <v>159</v>
      </c>
      <c r="D67" s="107" t="s">
        <v>150</v>
      </c>
      <c r="E67" s="144" t="s">
        <v>171</v>
      </c>
      <c r="F67" s="144" t="s">
        <v>173</v>
      </c>
      <c r="G67" s="144" t="s">
        <v>113</v>
      </c>
      <c r="H67" s="95">
        <v>36000</v>
      </c>
      <c r="I67" s="150"/>
      <c r="J67" s="266">
        <v>36000</v>
      </c>
      <c r="K67" s="266">
        <v>50000</v>
      </c>
    </row>
    <row r="68" spans="1:11" ht="49.5" customHeight="1">
      <c r="A68" s="104" t="s">
        <v>174</v>
      </c>
      <c r="B68" s="143" t="s">
        <v>24</v>
      </c>
      <c r="C68" s="107" t="s">
        <v>159</v>
      </c>
      <c r="D68" s="107" t="s">
        <v>150</v>
      </c>
      <c r="E68" s="156" t="s">
        <v>175</v>
      </c>
      <c r="F68" s="144"/>
      <c r="G68" s="144"/>
      <c r="H68" s="95">
        <v>100</v>
      </c>
      <c r="I68" s="150"/>
      <c r="J68" s="266">
        <f>J69</f>
        <v>100</v>
      </c>
      <c r="K68" s="266">
        <f>K69</f>
        <v>100</v>
      </c>
    </row>
    <row r="69" spans="1:11" ht="51.75" customHeight="1">
      <c r="A69" s="147" t="s">
        <v>172</v>
      </c>
      <c r="B69" s="143" t="s">
        <v>24</v>
      </c>
      <c r="C69" s="107" t="s">
        <v>159</v>
      </c>
      <c r="D69" s="107" t="s">
        <v>150</v>
      </c>
      <c r="E69" s="144" t="s">
        <v>175</v>
      </c>
      <c r="F69" s="144" t="s">
        <v>173</v>
      </c>
      <c r="G69" s="144"/>
      <c r="H69" s="95">
        <v>100</v>
      </c>
      <c r="I69" s="150"/>
      <c r="J69" s="266">
        <f>J70</f>
        <v>100</v>
      </c>
      <c r="K69" s="266">
        <f>K70</f>
        <v>100</v>
      </c>
    </row>
    <row r="70" spans="1:11" ht="48" customHeight="1">
      <c r="A70" s="147" t="s">
        <v>112</v>
      </c>
      <c r="B70" s="143" t="s">
        <v>24</v>
      </c>
      <c r="C70" s="107" t="s">
        <v>159</v>
      </c>
      <c r="D70" s="107" t="s">
        <v>150</v>
      </c>
      <c r="E70" s="144" t="s">
        <v>175</v>
      </c>
      <c r="F70" s="144" t="s">
        <v>173</v>
      </c>
      <c r="G70" s="144" t="s">
        <v>113</v>
      </c>
      <c r="H70" s="95">
        <v>100</v>
      </c>
      <c r="I70" s="150"/>
      <c r="J70" s="266">
        <v>100</v>
      </c>
      <c r="K70" s="266">
        <v>100</v>
      </c>
    </row>
    <row r="71" spans="1:11" ht="47.25" customHeight="1">
      <c r="A71" s="146" t="s">
        <v>176</v>
      </c>
      <c r="B71" s="143" t="s">
        <v>24</v>
      </c>
      <c r="C71" s="107" t="s">
        <v>159</v>
      </c>
      <c r="D71" s="107" t="s">
        <v>177</v>
      </c>
      <c r="E71" s="144"/>
      <c r="F71" s="144"/>
      <c r="G71" s="144"/>
      <c r="H71" s="95">
        <f>H72</f>
        <v>15000</v>
      </c>
      <c r="I71" s="150"/>
      <c r="J71" s="266">
        <f aca="true" t="shared" si="8" ref="J71:K75">J72</f>
        <v>5000</v>
      </c>
      <c r="K71" s="266">
        <f t="shared" si="8"/>
        <v>25000</v>
      </c>
    </row>
    <row r="72" spans="1:11" ht="84" customHeight="1">
      <c r="A72" s="258" t="s">
        <v>166</v>
      </c>
      <c r="B72" s="143" t="s">
        <v>24</v>
      </c>
      <c r="C72" s="107" t="s">
        <v>159</v>
      </c>
      <c r="D72" s="107" t="s">
        <v>177</v>
      </c>
      <c r="E72" s="144" t="s">
        <v>138</v>
      </c>
      <c r="F72" s="144"/>
      <c r="G72" s="144"/>
      <c r="H72" s="95">
        <f>H73</f>
        <v>15000</v>
      </c>
      <c r="I72" s="150"/>
      <c r="J72" s="266">
        <f t="shared" si="8"/>
        <v>5000</v>
      </c>
      <c r="K72" s="266">
        <f t="shared" si="8"/>
        <v>25000</v>
      </c>
    </row>
    <row r="73" spans="1:11" ht="87.75" customHeight="1">
      <c r="A73" s="258" t="s">
        <v>178</v>
      </c>
      <c r="B73" s="143" t="s">
        <v>24</v>
      </c>
      <c r="C73" s="107" t="s">
        <v>159</v>
      </c>
      <c r="D73" s="107" t="s">
        <v>177</v>
      </c>
      <c r="E73" s="144" t="s">
        <v>179</v>
      </c>
      <c r="F73" s="144"/>
      <c r="G73" s="144"/>
      <c r="H73" s="95">
        <f>H74</f>
        <v>15000</v>
      </c>
      <c r="I73" s="150"/>
      <c r="J73" s="266">
        <f t="shared" si="8"/>
        <v>5000</v>
      </c>
      <c r="K73" s="266">
        <f t="shared" si="8"/>
        <v>25000</v>
      </c>
    </row>
    <row r="74" spans="1:11" ht="48" customHeight="1">
      <c r="A74" s="258" t="s">
        <v>180</v>
      </c>
      <c r="B74" s="143" t="s">
        <v>24</v>
      </c>
      <c r="C74" s="107" t="s">
        <v>159</v>
      </c>
      <c r="D74" s="107" t="s">
        <v>177</v>
      </c>
      <c r="E74" s="156" t="s">
        <v>181</v>
      </c>
      <c r="F74" s="144"/>
      <c r="G74" s="144"/>
      <c r="H74" s="95">
        <f>H75</f>
        <v>15000</v>
      </c>
      <c r="I74" s="150"/>
      <c r="J74" s="266">
        <f t="shared" si="8"/>
        <v>5000</v>
      </c>
      <c r="K74" s="266">
        <f t="shared" si="8"/>
        <v>25000</v>
      </c>
    </row>
    <row r="75" spans="1:11" ht="48" customHeight="1">
      <c r="A75" s="147" t="s">
        <v>182</v>
      </c>
      <c r="B75" s="143" t="s">
        <v>24</v>
      </c>
      <c r="C75" s="107" t="s">
        <v>159</v>
      </c>
      <c r="D75" s="107" t="s">
        <v>177</v>
      </c>
      <c r="E75" s="144" t="s">
        <v>181</v>
      </c>
      <c r="F75" s="144" t="s">
        <v>183</v>
      </c>
      <c r="G75" s="144"/>
      <c r="H75" s="95">
        <f>H76</f>
        <v>15000</v>
      </c>
      <c r="I75" s="150"/>
      <c r="J75" s="266">
        <f t="shared" si="8"/>
        <v>5000</v>
      </c>
      <c r="K75" s="266">
        <f t="shared" si="8"/>
        <v>25000</v>
      </c>
    </row>
    <row r="76" spans="1:11" ht="48.75" customHeight="1">
      <c r="A76" s="147" t="s">
        <v>112</v>
      </c>
      <c r="B76" s="143" t="s">
        <v>24</v>
      </c>
      <c r="C76" s="107" t="s">
        <v>159</v>
      </c>
      <c r="D76" s="107" t="s">
        <v>177</v>
      </c>
      <c r="E76" s="144" t="s">
        <v>181</v>
      </c>
      <c r="F76" s="144" t="s">
        <v>183</v>
      </c>
      <c r="G76" s="144" t="s">
        <v>113</v>
      </c>
      <c r="H76" s="95">
        <v>15000</v>
      </c>
      <c r="I76" s="150"/>
      <c r="J76" s="266">
        <v>5000</v>
      </c>
      <c r="K76" s="266">
        <v>25000</v>
      </c>
    </row>
    <row r="77" spans="1:11" ht="27" customHeight="1">
      <c r="A77" s="147" t="s">
        <v>184</v>
      </c>
      <c r="B77" s="143" t="s">
        <v>24</v>
      </c>
      <c r="C77" s="93" t="s">
        <v>107</v>
      </c>
      <c r="D77" s="93"/>
      <c r="E77" s="147"/>
      <c r="F77" s="147"/>
      <c r="G77" s="144"/>
      <c r="H77" s="95">
        <f aca="true" t="shared" si="9" ref="H77:H82">H78</f>
        <v>1279</v>
      </c>
      <c r="I77" s="150"/>
      <c r="J77" s="266">
        <v>8892</v>
      </c>
      <c r="K77" s="266">
        <v>8052</v>
      </c>
    </row>
    <row r="78" spans="1:11" ht="30.75" customHeight="1">
      <c r="A78" s="146" t="s">
        <v>185</v>
      </c>
      <c r="B78" s="143" t="s">
        <v>24</v>
      </c>
      <c r="C78" s="93" t="s">
        <v>107</v>
      </c>
      <c r="D78" s="93" t="s">
        <v>186</v>
      </c>
      <c r="E78" s="147"/>
      <c r="F78" s="144"/>
      <c r="G78" s="144"/>
      <c r="H78" s="95">
        <f t="shared" si="9"/>
        <v>1279</v>
      </c>
      <c r="I78" s="150"/>
      <c r="J78" s="290">
        <f aca="true" t="shared" si="10" ref="J78:K80">J79</f>
        <v>8892</v>
      </c>
      <c r="K78" s="290">
        <f t="shared" si="10"/>
        <v>8052</v>
      </c>
    </row>
    <row r="79" spans="1:11" ht="70.5" customHeight="1">
      <c r="A79" s="146" t="s">
        <v>187</v>
      </c>
      <c r="B79" s="143" t="s">
        <v>24</v>
      </c>
      <c r="C79" s="93" t="s">
        <v>107</v>
      </c>
      <c r="D79" s="93" t="s">
        <v>186</v>
      </c>
      <c r="E79" s="144" t="s">
        <v>188</v>
      </c>
      <c r="F79" s="144"/>
      <c r="G79" s="144"/>
      <c r="H79" s="95">
        <f t="shared" si="9"/>
        <v>1279</v>
      </c>
      <c r="I79" s="150"/>
      <c r="J79" s="266">
        <f t="shared" si="10"/>
        <v>8892</v>
      </c>
      <c r="K79" s="266">
        <f t="shared" si="10"/>
        <v>8052</v>
      </c>
    </row>
    <row r="80" spans="1:11" ht="43.5" customHeight="1">
      <c r="A80" s="258" t="s">
        <v>189</v>
      </c>
      <c r="B80" s="143" t="s">
        <v>24</v>
      </c>
      <c r="C80" s="93" t="s">
        <v>107</v>
      </c>
      <c r="D80" s="93" t="s">
        <v>186</v>
      </c>
      <c r="E80" s="147" t="s">
        <v>190</v>
      </c>
      <c r="F80" s="144"/>
      <c r="G80" s="144"/>
      <c r="H80" s="95">
        <f t="shared" si="9"/>
        <v>1279</v>
      </c>
      <c r="I80" s="150"/>
      <c r="J80" s="266">
        <f t="shared" si="10"/>
        <v>8892</v>
      </c>
      <c r="K80" s="266">
        <f t="shared" si="10"/>
        <v>8052</v>
      </c>
    </row>
    <row r="81" spans="1:11" ht="43.5" customHeight="1">
      <c r="A81" s="104" t="s">
        <v>191</v>
      </c>
      <c r="B81" s="143" t="s">
        <v>24</v>
      </c>
      <c r="C81" s="93" t="s">
        <v>107</v>
      </c>
      <c r="D81" s="93" t="s">
        <v>186</v>
      </c>
      <c r="E81" s="154" t="s">
        <v>192</v>
      </c>
      <c r="F81" s="144"/>
      <c r="G81" s="144"/>
      <c r="H81" s="95">
        <f t="shared" si="9"/>
        <v>1279</v>
      </c>
      <c r="I81" s="150"/>
      <c r="J81" s="292">
        <v>8892</v>
      </c>
      <c r="K81" s="292">
        <v>8052</v>
      </c>
    </row>
    <row r="82" spans="1:11" ht="29.25" customHeight="1">
      <c r="A82" s="146" t="s">
        <v>193</v>
      </c>
      <c r="B82" s="143" t="s">
        <v>24</v>
      </c>
      <c r="C82" s="93" t="s">
        <v>107</v>
      </c>
      <c r="D82" s="93" t="s">
        <v>186</v>
      </c>
      <c r="E82" s="147" t="s">
        <v>192</v>
      </c>
      <c r="F82" s="147" t="s">
        <v>194</v>
      </c>
      <c r="G82" s="144"/>
      <c r="H82" s="95">
        <f t="shared" si="9"/>
        <v>1279</v>
      </c>
      <c r="I82" s="150"/>
      <c r="J82" s="295">
        <v>8892</v>
      </c>
      <c r="K82" s="295">
        <v>8052</v>
      </c>
    </row>
    <row r="83" spans="1:11" ht="45.75" customHeight="1">
      <c r="A83" s="147" t="s">
        <v>112</v>
      </c>
      <c r="B83" s="143" t="s">
        <v>24</v>
      </c>
      <c r="C83" s="93" t="s">
        <v>107</v>
      </c>
      <c r="D83" s="93" t="s">
        <v>186</v>
      </c>
      <c r="E83" s="147" t="s">
        <v>192</v>
      </c>
      <c r="F83" s="147" t="s">
        <v>194</v>
      </c>
      <c r="G83" s="144" t="s">
        <v>113</v>
      </c>
      <c r="H83" s="95">
        <v>1279</v>
      </c>
      <c r="I83" s="150"/>
      <c r="J83" s="295">
        <v>8892</v>
      </c>
      <c r="K83" s="295">
        <v>8052</v>
      </c>
    </row>
    <row r="84" spans="1:11" ht="23.25" customHeight="1">
      <c r="A84" s="146" t="s">
        <v>195</v>
      </c>
      <c r="B84" s="143" t="s">
        <v>24</v>
      </c>
      <c r="C84" s="93" t="s">
        <v>188</v>
      </c>
      <c r="D84" s="93"/>
      <c r="E84" s="147"/>
      <c r="F84" s="147"/>
      <c r="G84" s="144"/>
      <c r="H84" s="95">
        <f>H85</f>
        <v>828790</v>
      </c>
      <c r="I84" s="150"/>
      <c r="J84" s="290">
        <f>J85+J97</f>
        <v>699031</v>
      </c>
      <c r="K84" s="290">
        <f>K85</f>
        <v>663352</v>
      </c>
    </row>
    <row r="85" spans="1:11" ht="24.75" customHeight="1">
      <c r="A85" s="146" t="s">
        <v>196</v>
      </c>
      <c r="B85" s="143" t="s">
        <v>24</v>
      </c>
      <c r="C85" s="93" t="s">
        <v>188</v>
      </c>
      <c r="D85" s="93" t="s">
        <v>159</v>
      </c>
      <c r="E85" s="147"/>
      <c r="F85" s="147"/>
      <c r="G85" s="144"/>
      <c r="H85" s="95">
        <f>H86+H102</f>
        <v>828790</v>
      </c>
      <c r="I85" s="150"/>
      <c r="J85" s="266">
        <f>J86</f>
        <v>699031</v>
      </c>
      <c r="K85" s="266">
        <f>K86</f>
        <v>663352</v>
      </c>
    </row>
    <row r="86" spans="1:11" ht="70.5" customHeight="1">
      <c r="A86" s="263" t="s">
        <v>197</v>
      </c>
      <c r="B86" s="143" t="s">
        <v>24</v>
      </c>
      <c r="C86" s="93" t="s">
        <v>188</v>
      </c>
      <c r="D86" s="93" t="s">
        <v>159</v>
      </c>
      <c r="E86" s="144" t="s">
        <v>198</v>
      </c>
      <c r="F86" s="144"/>
      <c r="G86" s="144"/>
      <c r="H86" s="95">
        <f>H87</f>
        <v>814615</v>
      </c>
      <c r="I86" s="150"/>
      <c r="J86" s="266">
        <f>J87</f>
        <v>699031</v>
      </c>
      <c r="K86" s="266">
        <f>K87</f>
        <v>663352</v>
      </c>
    </row>
    <row r="87" spans="1:11" ht="48.75" customHeight="1">
      <c r="A87" s="101" t="s">
        <v>199</v>
      </c>
      <c r="B87" s="143" t="s">
        <v>24</v>
      </c>
      <c r="C87" s="92" t="s">
        <v>188</v>
      </c>
      <c r="D87" s="92" t="s">
        <v>159</v>
      </c>
      <c r="E87" s="144" t="s">
        <v>200</v>
      </c>
      <c r="F87" s="144"/>
      <c r="G87" s="145"/>
      <c r="H87" s="94">
        <f>H88+H91+H94</f>
        <v>814615</v>
      </c>
      <c r="I87" s="150"/>
      <c r="J87" s="266">
        <f>J88+J91+J94</f>
        <v>699031</v>
      </c>
      <c r="K87" s="266">
        <f>K88+K91+K94</f>
        <v>663352</v>
      </c>
    </row>
    <row r="88" spans="1:11" ht="44.25" customHeight="1">
      <c r="A88" s="101" t="s">
        <v>201</v>
      </c>
      <c r="B88" s="143" t="s">
        <v>24</v>
      </c>
      <c r="C88" s="92" t="s">
        <v>188</v>
      </c>
      <c r="D88" s="92" t="s">
        <v>159</v>
      </c>
      <c r="E88" s="144" t="s">
        <v>202</v>
      </c>
      <c r="F88" s="144"/>
      <c r="G88" s="145"/>
      <c r="H88" s="94">
        <f>H89</f>
        <v>814415</v>
      </c>
      <c r="I88" s="150"/>
      <c r="J88" s="266">
        <f>J89</f>
        <v>698831</v>
      </c>
      <c r="K88" s="266">
        <f>K89</f>
        <v>663152</v>
      </c>
    </row>
    <row r="89" spans="1:11" ht="31.5" customHeight="1">
      <c r="A89" s="101" t="s">
        <v>203</v>
      </c>
      <c r="B89" s="143" t="s">
        <v>24</v>
      </c>
      <c r="C89" s="92" t="s">
        <v>188</v>
      </c>
      <c r="D89" s="92" t="s">
        <v>159</v>
      </c>
      <c r="E89" s="144" t="s">
        <v>202</v>
      </c>
      <c r="F89" s="144" t="s">
        <v>204</v>
      </c>
      <c r="G89" s="145"/>
      <c r="H89" s="94">
        <f>H90</f>
        <v>814415</v>
      </c>
      <c r="I89" s="150"/>
      <c r="J89" s="266">
        <f>J90</f>
        <v>698831</v>
      </c>
      <c r="K89" s="266">
        <f>K90</f>
        <v>663152</v>
      </c>
    </row>
    <row r="90" spans="1:11" ht="47.25" customHeight="1">
      <c r="A90" s="101" t="s">
        <v>112</v>
      </c>
      <c r="B90" s="143" t="s">
        <v>24</v>
      </c>
      <c r="C90" s="92" t="s">
        <v>188</v>
      </c>
      <c r="D90" s="92" t="s">
        <v>159</v>
      </c>
      <c r="E90" s="144" t="s">
        <v>202</v>
      </c>
      <c r="F90" s="144" t="s">
        <v>204</v>
      </c>
      <c r="G90" s="145" t="s">
        <v>113</v>
      </c>
      <c r="H90" s="94">
        <v>814415</v>
      </c>
      <c r="I90" s="150"/>
      <c r="J90" s="266">
        <v>698831</v>
      </c>
      <c r="K90" s="266">
        <v>663152</v>
      </c>
    </row>
    <row r="91" spans="1:11" ht="82.5" customHeight="1">
      <c r="A91" s="101" t="s">
        <v>205</v>
      </c>
      <c r="B91" s="143" t="s">
        <v>24</v>
      </c>
      <c r="C91" s="92" t="s">
        <v>188</v>
      </c>
      <c r="D91" s="92" t="s">
        <v>159</v>
      </c>
      <c r="E91" s="148" t="s">
        <v>206</v>
      </c>
      <c r="F91" s="144"/>
      <c r="G91" s="145"/>
      <c r="H91" s="94">
        <f>H92</f>
        <v>100</v>
      </c>
      <c r="I91" s="150"/>
      <c r="J91" s="266">
        <f>J92</f>
        <v>100</v>
      </c>
      <c r="K91" s="266">
        <f>K92</f>
        <v>100</v>
      </c>
    </row>
    <row r="92" spans="1:11" ht="30" customHeight="1">
      <c r="A92" s="101" t="s">
        <v>203</v>
      </c>
      <c r="B92" s="143" t="s">
        <v>24</v>
      </c>
      <c r="C92" s="92" t="s">
        <v>188</v>
      </c>
      <c r="D92" s="92" t="s">
        <v>159</v>
      </c>
      <c r="E92" s="148" t="s">
        <v>206</v>
      </c>
      <c r="F92" s="144" t="s">
        <v>204</v>
      </c>
      <c r="G92" s="145"/>
      <c r="H92" s="94">
        <f>H93</f>
        <v>100</v>
      </c>
      <c r="I92" s="150"/>
      <c r="J92" s="286">
        <f>J93</f>
        <v>100</v>
      </c>
      <c r="K92" s="286">
        <f>K93</f>
        <v>100</v>
      </c>
    </row>
    <row r="93" spans="1:11" ht="45.75" customHeight="1">
      <c r="A93" s="101" t="s">
        <v>112</v>
      </c>
      <c r="B93" s="143" t="s">
        <v>24</v>
      </c>
      <c r="C93" s="92" t="s">
        <v>188</v>
      </c>
      <c r="D93" s="92" t="s">
        <v>159</v>
      </c>
      <c r="E93" s="148" t="s">
        <v>206</v>
      </c>
      <c r="F93" s="144" t="s">
        <v>204</v>
      </c>
      <c r="G93" s="145" t="s">
        <v>113</v>
      </c>
      <c r="H93" s="94">
        <v>100</v>
      </c>
      <c r="I93" s="150"/>
      <c r="J93" s="266">
        <v>100</v>
      </c>
      <c r="K93" s="266">
        <v>100</v>
      </c>
    </row>
    <row r="94" spans="1:11" ht="52.5" customHeight="1">
      <c r="A94" s="101" t="s">
        <v>207</v>
      </c>
      <c r="B94" s="143" t="s">
        <v>24</v>
      </c>
      <c r="C94" s="92" t="s">
        <v>188</v>
      </c>
      <c r="D94" s="92" t="s">
        <v>159</v>
      </c>
      <c r="E94" s="156" t="s">
        <v>208</v>
      </c>
      <c r="F94" s="156" t="s">
        <v>209</v>
      </c>
      <c r="G94" s="145"/>
      <c r="H94" s="94">
        <v>100</v>
      </c>
      <c r="I94" s="150"/>
      <c r="J94" s="266">
        <f>J95</f>
        <v>100</v>
      </c>
      <c r="K94" s="266">
        <f>K95</f>
        <v>100</v>
      </c>
    </row>
    <row r="95" spans="1:11" ht="30.75" customHeight="1">
      <c r="A95" s="104" t="s">
        <v>210</v>
      </c>
      <c r="B95" s="143" t="s">
        <v>24</v>
      </c>
      <c r="C95" s="92" t="s">
        <v>188</v>
      </c>
      <c r="D95" s="92" t="s">
        <v>159</v>
      </c>
      <c r="E95" s="144" t="s">
        <v>208</v>
      </c>
      <c r="F95" s="144" t="s">
        <v>209</v>
      </c>
      <c r="G95" s="145"/>
      <c r="H95" s="94">
        <v>100</v>
      </c>
      <c r="I95" s="150"/>
      <c r="J95" s="266">
        <f>J96</f>
        <v>100</v>
      </c>
      <c r="K95" s="266">
        <f>K96</f>
        <v>100</v>
      </c>
    </row>
    <row r="96" spans="1:11" ht="48" customHeight="1">
      <c r="A96" s="101" t="s">
        <v>112</v>
      </c>
      <c r="B96" s="143" t="s">
        <v>24</v>
      </c>
      <c r="C96" s="92" t="s">
        <v>188</v>
      </c>
      <c r="D96" s="92" t="s">
        <v>159</v>
      </c>
      <c r="E96" s="144" t="s">
        <v>208</v>
      </c>
      <c r="F96" s="144" t="s">
        <v>209</v>
      </c>
      <c r="G96" s="145" t="s">
        <v>113</v>
      </c>
      <c r="H96" s="94">
        <v>100</v>
      </c>
      <c r="I96" s="150"/>
      <c r="J96" s="286">
        <v>100</v>
      </c>
      <c r="K96" s="286">
        <v>100</v>
      </c>
    </row>
    <row r="97" spans="1:11" ht="42.75" customHeight="1">
      <c r="A97" s="101" t="s">
        <v>211</v>
      </c>
      <c r="B97" s="143" t="s">
        <v>24</v>
      </c>
      <c r="C97" s="92" t="s">
        <v>188</v>
      </c>
      <c r="D97" s="92" t="s">
        <v>159</v>
      </c>
      <c r="E97" s="144" t="s">
        <v>212</v>
      </c>
      <c r="F97" s="93"/>
      <c r="G97" s="92"/>
      <c r="H97" s="94">
        <f>H98</f>
        <v>0</v>
      </c>
      <c r="I97" s="150"/>
      <c r="J97" s="286">
        <f>J98</f>
        <v>0</v>
      </c>
      <c r="K97" s="286">
        <v>0</v>
      </c>
    </row>
    <row r="98" spans="1:11" ht="33.75" customHeight="1">
      <c r="A98" s="101" t="s">
        <v>213</v>
      </c>
      <c r="B98" s="143" t="s">
        <v>24</v>
      </c>
      <c r="C98" s="92" t="s">
        <v>188</v>
      </c>
      <c r="D98" s="92" t="s">
        <v>159</v>
      </c>
      <c r="E98" s="144" t="s">
        <v>214</v>
      </c>
      <c r="F98" s="93"/>
      <c r="G98" s="92"/>
      <c r="H98" s="94">
        <f>H99</f>
        <v>0</v>
      </c>
      <c r="I98" s="150"/>
      <c r="J98" s="286">
        <f>J99</f>
        <v>0</v>
      </c>
      <c r="K98" s="286">
        <v>0</v>
      </c>
    </row>
    <row r="99" spans="1:11" ht="33.75" customHeight="1">
      <c r="A99" s="101" t="s">
        <v>215</v>
      </c>
      <c r="B99" s="143" t="s">
        <v>24</v>
      </c>
      <c r="C99" s="92" t="s">
        <v>188</v>
      </c>
      <c r="D99" s="92" t="s">
        <v>159</v>
      </c>
      <c r="E99" s="93" t="s">
        <v>216</v>
      </c>
      <c r="F99" s="93"/>
      <c r="G99" s="92"/>
      <c r="H99" s="94">
        <f>H100</f>
        <v>0</v>
      </c>
      <c r="I99" s="150"/>
      <c r="J99" s="286">
        <f>J101</f>
        <v>0</v>
      </c>
      <c r="K99" s="286">
        <v>0</v>
      </c>
    </row>
    <row r="100" spans="1:11" ht="36" customHeight="1">
      <c r="A100" s="101" t="s">
        <v>217</v>
      </c>
      <c r="B100" s="143" t="s">
        <v>24</v>
      </c>
      <c r="C100" s="92" t="s">
        <v>188</v>
      </c>
      <c r="D100" s="92" t="s">
        <v>159</v>
      </c>
      <c r="E100" s="93" t="s">
        <v>216</v>
      </c>
      <c r="F100" s="110" t="s">
        <v>218</v>
      </c>
      <c r="G100" s="92"/>
      <c r="H100" s="94">
        <f>H101</f>
        <v>0</v>
      </c>
      <c r="I100" s="150"/>
      <c r="J100" s="286">
        <f>J101</f>
        <v>0</v>
      </c>
      <c r="K100" s="286">
        <v>0</v>
      </c>
    </row>
    <row r="101" spans="1:11" ht="34.5" customHeight="1">
      <c r="A101" s="111" t="s">
        <v>219</v>
      </c>
      <c r="B101" s="143" t="s">
        <v>24</v>
      </c>
      <c r="C101" s="112" t="s">
        <v>188</v>
      </c>
      <c r="D101" s="112" t="s">
        <v>159</v>
      </c>
      <c r="E101" s="113" t="s">
        <v>216</v>
      </c>
      <c r="F101" s="110" t="s">
        <v>218</v>
      </c>
      <c r="G101" s="112" t="s">
        <v>113</v>
      </c>
      <c r="H101" s="114">
        <v>0</v>
      </c>
      <c r="I101" s="150"/>
      <c r="J101" s="289">
        <v>0</v>
      </c>
      <c r="K101" s="289">
        <v>0</v>
      </c>
    </row>
    <row r="102" spans="1:11" ht="47.25" customHeight="1">
      <c r="A102" s="101" t="s">
        <v>389</v>
      </c>
      <c r="B102" s="143" t="s">
        <v>24</v>
      </c>
      <c r="C102" s="92" t="s">
        <v>188</v>
      </c>
      <c r="D102" s="92" t="s">
        <v>159</v>
      </c>
      <c r="E102" s="101">
        <v>18</v>
      </c>
      <c r="F102" s="101"/>
      <c r="G102" s="92"/>
      <c r="H102" s="94">
        <f>H103</f>
        <v>14175</v>
      </c>
      <c r="I102" s="150"/>
      <c r="J102" s="297">
        <v>0</v>
      </c>
      <c r="K102" s="297">
        <v>0</v>
      </c>
    </row>
    <row r="103" spans="1:11" ht="62.25" customHeight="1">
      <c r="A103" s="101" t="s">
        <v>220</v>
      </c>
      <c r="B103" s="143" t="s">
        <v>24</v>
      </c>
      <c r="C103" s="92" t="s">
        <v>188</v>
      </c>
      <c r="D103" s="92" t="s">
        <v>159</v>
      </c>
      <c r="E103" s="101" t="s">
        <v>221</v>
      </c>
      <c r="F103" s="101"/>
      <c r="G103" s="92"/>
      <c r="H103" s="94">
        <f>H104</f>
        <v>14175</v>
      </c>
      <c r="I103" s="150"/>
      <c r="J103" s="297">
        <v>0</v>
      </c>
      <c r="K103" s="297">
        <v>0</v>
      </c>
    </row>
    <row r="104" spans="1:11" ht="42" customHeight="1">
      <c r="A104" s="101" t="s">
        <v>222</v>
      </c>
      <c r="B104" s="143" t="s">
        <v>24</v>
      </c>
      <c r="C104" s="92" t="s">
        <v>188</v>
      </c>
      <c r="D104" s="92" t="s">
        <v>159</v>
      </c>
      <c r="E104" s="101" t="s">
        <v>223</v>
      </c>
      <c r="F104" s="101"/>
      <c r="G104" s="92"/>
      <c r="H104" s="94">
        <f>H105</f>
        <v>14175</v>
      </c>
      <c r="I104" s="150"/>
      <c r="J104" s="297">
        <v>0</v>
      </c>
      <c r="K104" s="297">
        <v>0</v>
      </c>
    </row>
    <row r="105" spans="1:11" ht="27" customHeight="1">
      <c r="A105" s="101" t="s">
        <v>224</v>
      </c>
      <c r="B105" s="143" t="s">
        <v>24</v>
      </c>
      <c r="C105" s="92" t="s">
        <v>188</v>
      </c>
      <c r="D105" s="92" t="s">
        <v>159</v>
      </c>
      <c r="E105" s="101" t="s">
        <v>225</v>
      </c>
      <c r="F105" s="101">
        <v>55550</v>
      </c>
      <c r="G105" s="92"/>
      <c r="H105" s="94">
        <f>H106</f>
        <v>14175</v>
      </c>
      <c r="I105" s="150"/>
      <c r="J105" s="297">
        <v>0</v>
      </c>
      <c r="K105" s="297">
        <v>0</v>
      </c>
    </row>
    <row r="106" spans="1:11" ht="43.5" customHeight="1">
      <c r="A106" s="101" t="s">
        <v>346</v>
      </c>
      <c r="B106" s="143" t="s">
        <v>24</v>
      </c>
      <c r="C106" s="92" t="s">
        <v>188</v>
      </c>
      <c r="D106" s="92" t="s">
        <v>159</v>
      </c>
      <c r="E106" s="101" t="s">
        <v>225</v>
      </c>
      <c r="F106" s="101">
        <v>55550</v>
      </c>
      <c r="G106" s="92" t="s">
        <v>113</v>
      </c>
      <c r="H106" s="94">
        <v>14175</v>
      </c>
      <c r="I106" s="150"/>
      <c r="J106" s="297">
        <v>0</v>
      </c>
      <c r="K106" s="297">
        <v>0</v>
      </c>
    </row>
    <row r="107" spans="1:11" ht="21.75" customHeight="1">
      <c r="A107" s="146" t="s">
        <v>226</v>
      </c>
      <c r="B107" s="143" t="s">
        <v>24</v>
      </c>
      <c r="C107" s="93" t="s">
        <v>227</v>
      </c>
      <c r="D107" s="93"/>
      <c r="E107" s="147"/>
      <c r="F107" s="144"/>
      <c r="G107" s="144"/>
      <c r="H107" s="259">
        <f aca="true" t="shared" si="11" ref="H107:H112">H108</f>
        <v>100</v>
      </c>
      <c r="I107" s="150"/>
      <c r="J107" s="290">
        <f aca="true" t="shared" si="12" ref="J107:K112">J108</f>
        <v>100</v>
      </c>
      <c r="K107" s="290">
        <f t="shared" si="12"/>
        <v>100</v>
      </c>
    </row>
    <row r="108" spans="1:11" ht="24.75" customHeight="1">
      <c r="A108" s="146" t="s">
        <v>228</v>
      </c>
      <c r="B108" s="143" t="s">
        <v>24</v>
      </c>
      <c r="C108" s="93" t="s">
        <v>227</v>
      </c>
      <c r="D108" s="93" t="s">
        <v>227</v>
      </c>
      <c r="E108" s="147"/>
      <c r="F108" s="144"/>
      <c r="G108" s="144"/>
      <c r="H108" s="95">
        <f t="shared" si="11"/>
        <v>100</v>
      </c>
      <c r="I108" s="150"/>
      <c r="J108" s="266">
        <f t="shared" si="12"/>
        <v>100</v>
      </c>
      <c r="K108" s="266">
        <f t="shared" si="12"/>
        <v>100</v>
      </c>
    </row>
    <row r="109" spans="1:11" ht="64.5" customHeight="1">
      <c r="A109" s="258" t="s">
        <v>229</v>
      </c>
      <c r="B109" s="143" t="s">
        <v>24</v>
      </c>
      <c r="C109" s="93" t="s">
        <v>227</v>
      </c>
      <c r="D109" s="93" t="s">
        <v>227</v>
      </c>
      <c r="E109" s="156" t="s">
        <v>230</v>
      </c>
      <c r="F109" s="144"/>
      <c r="G109" s="144"/>
      <c r="H109" s="95">
        <f t="shared" si="11"/>
        <v>100</v>
      </c>
      <c r="I109" s="150"/>
      <c r="J109" s="266">
        <f t="shared" si="12"/>
        <v>100</v>
      </c>
      <c r="K109" s="266">
        <f t="shared" si="12"/>
        <v>100</v>
      </c>
    </row>
    <row r="110" spans="1:11" ht="27.75" customHeight="1">
      <c r="A110" s="260" t="s">
        <v>231</v>
      </c>
      <c r="B110" s="143" t="s">
        <v>24</v>
      </c>
      <c r="C110" s="93" t="s">
        <v>227</v>
      </c>
      <c r="D110" s="93" t="s">
        <v>227</v>
      </c>
      <c r="E110" s="154" t="s">
        <v>232</v>
      </c>
      <c r="F110" s="144"/>
      <c r="G110" s="144"/>
      <c r="H110" s="95">
        <f t="shared" si="11"/>
        <v>100</v>
      </c>
      <c r="I110" s="150"/>
      <c r="J110" s="266">
        <f t="shared" si="12"/>
        <v>100</v>
      </c>
      <c r="K110" s="266">
        <f t="shared" si="12"/>
        <v>100</v>
      </c>
    </row>
    <row r="111" spans="1:11" ht="40.5" customHeight="1">
      <c r="A111" s="260" t="s">
        <v>233</v>
      </c>
      <c r="B111" s="143" t="s">
        <v>24</v>
      </c>
      <c r="C111" s="93" t="s">
        <v>227</v>
      </c>
      <c r="D111" s="93" t="s">
        <v>227</v>
      </c>
      <c r="E111" s="154" t="s">
        <v>234</v>
      </c>
      <c r="F111" s="156"/>
      <c r="G111" s="144"/>
      <c r="H111" s="95">
        <f t="shared" si="11"/>
        <v>100</v>
      </c>
      <c r="I111" s="150"/>
      <c r="J111" s="266">
        <f t="shared" si="12"/>
        <v>100</v>
      </c>
      <c r="K111" s="266">
        <f t="shared" si="12"/>
        <v>100</v>
      </c>
    </row>
    <row r="112" spans="1:11" ht="30" customHeight="1">
      <c r="A112" s="147" t="s">
        <v>235</v>
      </c>
      <c r="B112" s="143" t="s">
        <v>24</v>
      </c>
      <c r="C112" s="93" t="s">
        <v>227</v>
      </c>
      <c r="D112" s="93" t="s">
        <v>227</v>
      </c>
      <c r="E112" s="147" t="s">
        <v>236</v>
      </c>
      <c r="F112" s="144" t="s">
        <v>237</v>
      </c>
      <c r="G112" s="144"/>
      <c r="H112" s="95">
        <f t="shared" si="11"/>
        <v>100</v>
      </c>
      <c r="I112" s="150"/>
      <c r="J112" s="266">
        <f t="shared" si="12"/>
        <v>100</v>
      </c>
      <c r="K112" s="266">
        <f t="shared" si="12"/>
        <v>100</v>
      </c>
    </row>
    <row r="113" spans="1:11" ht="43.5" customHeight="1">
      <c r="A113" s="147" t="s">
        <v>112</v>
      </c>
      <c r="B113" s="143" t="s">
        <v>24</v>
      </c>
      <c r="C113" s="93" t="s">
        <v>227</v>
      </c>
      <c r="D113" s="93" t="s">
        <v>227</v>
      </c>
      <c r="E113" s="147" t="s">
        <v>236</v>
      </c>
      <c r="F113" s="144" t="s">
        <v>237</v>
      </c>
      <c r="G113" s="144" t="s">
        <v>113</v>
      </c>
      <c r="H113" s="95">
        <v>100</v>
      </c>
      <c r="I113" s="150"/>
      <c r="J113" s="266">
        <v>100</v>
      </c>
      <c r="K113" s="266">
        <v>100</v>
      </c>
    </row>
    <row r="114" spans="1:11" ht="18.75" customHeight="1">
      <c r="A114" s="159" t="s">
        <v>358</v>
      </c>
      <c r="B114" s="143" t="s">
        <v>24</v>
      </c>
      <c r="C114" s="268" t="s">
        <v>177</v>
      </c>
      <c r="D114" s="268"/>
      <c r="E114" s="268"/>
      <c r="F114" s="268"/>
      <c r="G114" s="268"/>
      <c r="H114" s="95">
        <f>H115</f>
        <v>40000</v>
      </c>
      <c r="I114" s="150"/>
      <c r="J114" s="266">
        <f aca="true" t="shared" si="13" ref="J114:K117">J115</f>
        <v>40000</v>
      </c>
      <c r="K114" s="266">
        <f t="shared" si="13"/>
        <v>40000</v>
      </c>
    </row>
    <row r="115" spans="1:11" ht="29.25" customHeight="1">
      <c r="A115" s="232" t="s">
        <v>359</v>
      </c>
      <c r="B115" s="143" t="s">
        <v>24</v>
      </c>
      <c r="C115" s="268" t="s">
        <v>177</v>
      </c>
      <c r="D115" s="268" t="s">
        <v>95</v>
      </c>
      <c r="E115" s="269"/>
      <c r="F115" s="268"/>
      <c r="G115" s="268"/>
      <c r="H115" s="95">
        <f>H116</f>
        <v>40000</v>
      </c>
      <c r="I115" s="150"/>
      <c r="J115" s="266">
        <f t="shared" si="13"/>
        <v>40000</v>
      </c>
      <c r="K115" s="266">
        <f t="shared" si="13"/>
        <v>40000</v>
      </c>
    </row>
    <row r="116" spans="1:11" ht="27" customHeight="1">
      <c r="A116" s="232" t="s">
        <v>360</v>
      </c>
      <c r="B116" s="143" t="s">
        <v>24</v>
      </c>
      <c r="C116" s="268" t="s">
        <v>177</v>
      </c>
      <c r="D116" s="268" t="s">
        <v>95</v>
      </c>
      <c r="E116" s="270" t="s">
        <v>127</v>
      </c>
      <c r="F116" s="268"/>
      <c r="G116" s="268"/>
      <c r="H116" s="95">
        <f>H117</f>
        <v>40000</v>
      </c>
      <c r="I116" s="150"/>
      <c r="J116" s="266">
        <f t="shared" si="13"/>
        <v>40000</v>
      </c>
      <c r="K116" s="266">
        <f t="shared" si="13"/>
        <v>40000</v>
      </c>
    </row>
    <row r="117" spans="1:11" ht="27" customHeight="1">
      <c r="A117" s="232" t="s">
        <v>310</v>
      </c>
      <c r="B117" s="143" t="s">
        <v>24</v>
      </c>
      <c r="C117" s="268" t="s">
        <v>177</v>
      </c>
      <c r="D117" s="268" t="s">
        <v>95</v>
      </c>
      <c r="E117" s="270" t="s">
        <v>361</v>
      </c>
      <c r="F117" s="268"/>
      <c r="G117" s="268"/>
      <c r="H117" s="95">
        <f>H118</f>
        <v>40000</v>
      </c>
      <c r="I117" s="150"/>
      <c r="J117" s="266">
        <f t="shared" si="13"/>
        <v>40000</v>
      </c>
      <c r="K117" s="266">
        <f t="shared" si="13"/>
        <v>40000</v>
      </c>
    </row>
    <row r="118" spans="1:11" ht="24" customHeight="1">
      <c r="A118" s="232" t="s">
        <v>362</v>
      </c>
      <c r="B118" s="143" t="s">
        <v>24</v>
      </c>
      <c r="C118" s="268" t="s">
        <v>177</v>
      </c>
      <c r="D118" s="268" t="s">
        <v>95</v>
      </c>
      <c r="E118" s="271" t="s">
        <v>146</v>
      </c>
      <c r="F118" s="268" t="s">
        <v>363</v>
      </c>
      <c r="G118" s="268"/>
      <c r="H118" s="95">
        <f>H119</f>
        <v>40000</v>
      </c>
      <c r="I118" s="150"/>
      <c r="J118" s="266">
        <f>J119</f>
        <v>40000</v>
      </c>
      <c r="K118" s="266">
        <f>K119</f>
        <v>40000</v>
      </c>
    </row>
    <row r="119" spans="1:11" ht="22.5" customHeight="1">
      <c r="A119" s="232" t="s">
        <v>365</v>
      </c>
      <c r="B119" s="143" t="s">
        <v>24</v>
      </c>
      <c r="C119" s="268" t="s">
        <v>177</v>
      </c>
      <c r="D119" s="268" t="s">
        <v>95</v>
      </c>
      <c r="E119" s="271" t="s">
        <v>146</v>
      </c>
      <c r="F119" s="268" t="s">
        <v>363</v>
      </c>
      <c r="G119" s="268" t="s">
        <v>364</v>
      </c>
      <c r="H119" s="95">
        <v>40000</v>
      </c>
      <c r="I119" s="150"/>
      <c r="J119" s="266">
        <v>40000</v>
      </c>
      <c r="K119" s="266">
        <v>40000</v>
      </c>
    </row>
    <row r="120" spans="1:11" ht="23.25" customHeight="1">
      <c r="A120" s="146" t="s">
        <v>240</v>
      </c>
      <c r="B120" s="143" t="s">
        <v>24</v>
      </c>
      <c r="C120" s="98">
        <v>11</v>
      </c>
      <c r="D120" s="93"/>
      <c r="E120" s="144"/>
      <c r="F120" s="144"/>
      <c r="G120" s="144"/>
      <c r="H120" s="95">
        <f aca="true" t="shared" si="14" ref="H120:H125">H121</f>
        <v>1000</v>
      </c>
      <c r="I120" s="150"/>
      <c r="J120" s="266">
        <f aca="true" t="shared" si="15" ref="J120:K125">J121</f>
        <v>100</v>
      </c>
      <c r="K120" s="266">
        <f t="shared" si="15"/>
        <v>100</v>
      </c>
    </row>
    <row r="121" spans="1:11" ht="27" customHeight="1">
      <c r="A121" s="147" t="s">
        <v>241</v>
      </c>
      <c r="B121" s="143" t="s">
        <v>24</v>
      </c>
      <c r="C121" s="93" t="s">
        <v>242</v>
      </c>
      <c r="D121" s="93" t="s">
        <v>95</v>
      </c>
      <c r="E121" s="144"/>
      <c r="F121" s="144"/>
      <c r="G121" s="144"/>
      <c r="H121" s="95">
        <f t="shared" si="14"/>
        <v>1000</v>
      </c>
      <c r="I121" s="150"/>
      <c r="J121" s="266">
        <f t="shared" si="15"/>
        <v>100</v>
      </c>
      <c r="K121" s="266">
        <f t="shared" si="15"/>
        <v>100</v>
      </c>
    </row>
    <row r="122" spans="1:11" ht="65.25" customHeight="1">
      <c r="A122" s="146" t="s">
        <v>243</v>
      </c>
      <c r="B122" s="143" t="s">
        <v>24</v>
      </c>
      <c r="C122" s="93" t="s">
        <v>242</v>
      </c>
      <c r="D122" s="93" t="s">
        <v>95</v>
      </c>
      <c r="E122" s="144" t="s">
        <v>238</v>
      </c>
      <c r="F122" s="144"/>
      <c r="G122" s="144"/>
      <c r="H122" s="95">
        <f t="shared" si="14"/>
        <v>1000</v>
      </c>
      <c r="I122" s="150"/>
      <c r="J122" s="266">
        <f t="shared" si="15"/>
        <v>100</v>
      </c>
      <c r="K122" s="266">
        <f t="shared" si="15"/>
        <v>100</v>
      </c>
    </row>
    <row r="123" spans="1:11" ht="69.75" customHeight="1">
      <c r="A123" s="258" t="s">
        <v>244</v>
      </c>
      <c r="B123" s="143" t="s">
        <v>24</v>
      </c>
      <c r="C123" s="93" t="s">
        <v>242</v>
      </c>
      <c r="D123" s="93" t="s">
        <v>95</v>
      </c>
      <c r="E123" s="144" t="s">
        <v>354</v>
      </c>
      <c r="F123" s="144"/>
      <c r="G123" s="144"/>
      <c r="H123" s="95">
        <f t="shared" si="14"/>
        <v>1000</v>
      </c>
      <c r="I123" s="150"/>
      <c r="J123" s="266">
        <f t="shared" si="15"/>
        <v>100</v>
      </c>
      <c r="K123" s="266">
        <f t="shared" si="15"/>
        <v>100</v>
      </c>
    </row>
    <row r="124" spans="1:11" ht="48.75" customHeight="1">
      <c r="A124" s="104" t="s">
        <v>245</v>
      </c>
      <c r="B124" s="143" t="s">
        <v>24</v>
      </c>
      <c r="C124" s="93" t="s">
        <v>242</v>
      </c>
      <c r="D124" s="93" t="s">
        <v>95</v>
      </c>
      <c r="E124" s="144" t="s">
        <v>355</v>
      </c>
      <c r="F124" s="144"/>
      <c r="G124" s="144"/>
      <c r="H124" s="95">
        <f t="shared" si="14"/>
        <v>1000</v>
      </c>
      <c r="I124" s="150"/>
      <c r="J124" s="266">
        <f t="shared" si="15"/>
        <v>100</v>
      </c>
      <c r="K124" s="266">
        <f t="shared" si="15"/>
        <v>100</v>
      </c>
    </row>
    <row r="125" spans="1:11" ht="64.5" customHeight="1">
      <c r="A125" s="104" t="s">
        <v>246</v>
      </c>
      <c r="B125" s="143" t="s">
        <v>24</v>
      </c>
      <c r="C125" s="93" t="s">
        <v>242</v>
      </c>
      <c r="D125" s="93" t="s">
        <v>95</v>
      </c>
      <c r="E125" s="144" t="s">
        <v>277</v>
      </c>
      <c r="F125" s="144" t="s">
        <v>247</v>
      </c>
      <c r="G125" s="144"/>
      <c r="H125" s="95">
        <f t="shared" si="14"/>
        <v>1000</v>
      </c>
      <c r="I125" s="150"/>
      <c r="J125" s="266">
        <f t="shared" si="15"/>
        <v>100</v>
      </c>
      <c r="K125" s="266">
        <f t="shared" si="15"/>
        <v>100</v>
      </c>
    </row>
    <row r="126" spans="1:11" ht="43.5" customHeight="1">
      <c r="A126" s="146" t="s">
        <v>112</v>
      </c>
      <c r="B126" s="143" t="s">
        <v>24</v>
      </c>
      <c r="C126" s="98">
        <v>11</v>
      </c>
      <c r="D126" s="93" t="s">
        <v>95</v>
      </c>
      <c r="E126" s="144" t="s">
        <v>277</v>
      </c>
      <c r="F126" s="144" t="s">
        <v>247</v>
      </c>
      <c r="G126" s="144" t="s">
        <v>113</v>
      </c>
      <c r="H126" s="95">
        <v>1000</v>
      </c>
      <c r="I126" s="150"/>
      <c r="J126" s="266">
        <v>100</v>
      </c>
      <c r="K126" s="266">
        <v>100</v>
      </c>
    </row>
    <row r="127" spans="7:9" ht="27" customHeight="1">
      <c r="G127" s="262"/>
      <c r="H127" s="155"/>
      <c r="I127" s="261"/>
    </row>
    <row r="128" spans="7:9" ht="84.75" customHeight="1">
      <c r="G128" s="262"/>
      <c r="H128" s="155"/>
      <c r="I128" s="261"/>
    </row>
    <row r="129" spans="8:11" ht="78.75" customHeight="1">
      <c r="H129" s="155"/>
      <c r="I129" s="150"/>
      <c r="J129" s="266"/>
      <c r="K129" s="266"/>
    </row>
    <row r="130" ht="49.5" customHeight="1">
      <c r="I130" s="150"/>
    </row>
    <row r="131" ht="41.25" customHeight="1">
      <c r="I131" s="150"/>
    </row>
    <row r="132" ht="40.5" customHeight="1">
      <c r="I132" s="150"/>
    </row>
  </sheetData>
  <sheetProtection selectLockedCells="1" selectUnlockedCells="1"/>
  <mergeCells count="9">
    <mergeCell ref="H10:I10"/>
    <mergeCell ref="A6:I6"/>
    <mergeCell ref="A1:K1"/>
    <mergeCell ref="A2:K2"/>
    <mergeCell ref="A3:K3"/>
    <mergeCell ref="A4:K4"/>
    <mergeCell ref="A5:K5"/>
    <mergeCell ref="A7:I7"/>
    <mergeCell ref="A8:I8"/>
  </mergeCells>
  <hyperlinks>
    <hyperlink ref="A86" r:id="rId1" display="Муниципальная программа  «Обеспечение доступным и комфортным жильем и коммунальными услугами  граждан в муниципальном образовании «Кореневский сельсовет» Кореневского района» "/>
  </hyperlinks>
  <printOptions/>
  <pageMargins left="0.7083333333333334" right="0.19652777777777777" top="0.39375" bottom="0.31527777777777777" header="0.5118055555555555" footer="0.5118055555555555"/>
  <pageSetup fitToHeight="4" fitToWidth="1" horizontalDpi="300" verticalDpi="300" orientation="portrait" paperSize="9" scale="4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8"/>
  <sheetViews>
    <sheetView view="pageBreakPreview" zoomScale="75" zoomScaleNormal="70" zoomScaleSheetLayoutView="75" zoomScalePageLayoutView="0" workbookViewId="0" topLeftCell="A1">
      <selection activeCell="H107" sqref="H107"/>
    </sheetView>
  </sheetViews>
  <sheetFormatPr defaultColWidth="9.140625" defaultRowHeight="15"/>
  <cols>
    <col min="1" max="1" width="76.8515625" style="74" customWidth="1"/>
    <col min="2" max="2" width="18.8515625" style="77" customWidth="1"/>
    <col min="3" max="3" width="7.421875" style="78" hidden="1" customWidth="1"/>
    <col min="4" max="4" width="1.57421875" style="75" hidden="1" customWidth="1"/>
    <col min="5" max="5" width="6.28125" style="75" customWidth="1"/>
    <col min="6" max="6" width="22.140625" style="79" customWidth="1"/>
    <col min="7" max="7" width="17.421875" style="157" customWidth="1"/>
    <col min="8" max="8" width="17.421875" style="158" customWidth="1"/>
    <col min="9" max="36" width="9.140625" style="158" customWidth="1"/>
    <col min="37" max="16384" width="9.140625" style="159" customWidth="1"/>
  </cols>
  <sheetData>
    <row r="1" spans="1:8" s="123" customFormat="1" ht="27" customHeight="1">
      <c r="A1" s="330" t="s">
        <v>352</v>
      </c>
      <c r="B1" s="330"/>
      <c r="C1" s="330"/>
      <c r="D1" s="330"/>
      <c r="E1" s="330"/>
      <c r="F1" s="330"/>
      <c r="G1" s="317"/>
      <c r="H1" s="317"/>
    </row>
    <row r="2" spans="1:8" s="123" customFormat="1" ht="21" customHeight="1">
      <c r="A2" s="330" t="s">
        <v>366</v>
      </c>
      <c r="B2" s="330"/>
      <c r="C2" s="330"/>
      <c r="D2" s="330"/>
      <c r="E2" s="330"/>
      <c r="F2" s="330"/>
      <c r="G2" s="317"/>
      <c r="H2" s="317"/>
    </row>
    <row r="3" spans="1:8" s="123" customFormat="1" ht="23.25" customHeight="1">
      <c r="A3" s="330" t="s">
        <v>85</v>
      </c>
      <c r="B3" s="330"/>
      <c r="C3" s="330"/>
      <c r="D3" s="330"/>
      <c r="E3" s="330"/>
      <c r="F3" s="330"/>
      <c r="G3" s="317"/>
      <c r="H3" s="317"/>
    </row>
    <row r="4" spans="1:8" s="124" customFormat="1" ht="22.5" customHeight="1">
      <c r="A4" s="331" t="s">
        <v>86</v>
      </c>
      <c r="B4" s="331"/>
      <c r="C4" s="331"/>
      <c r="D4" s="331"/>
      <c r="E4" s="331"/>
      <c r="F4" s="331"/>
      <c r="G4" s="317"/>
      <c r="H4" s="317"/>
    </row>
    <row r="5" spans="1:8" s="124" customFormat="1" ht="22.5" customHeight="1">
      <c r="A5" s="331" t="s">
        <v>397</v>
      </c>
      <c r="B5" s="331"/>
      <c r="C5" s="331"/>
      <c r="D5" s="331"/>
      <c r="E5" s="331"/>
      <c r="F5" s="331"/>
      <c r="G5" s="317"/>
      <c r="H5" s="317"/>
    </row>
    <row r="6" spans="1:6" s="124" customFormat="1" ht="21.75" customHeight="1">
      <c r="A6" s="331"/>
      <c r="B6" s="331"/>
      <c r="C6" s="331"/>
      <c r="D6" s="331"/>
      <c r="E6" s="331"/>
      <c r="F6" s="331"/>
    </row>
    <row r="7" spans="1:6" s="124" customFormat="1" ht="31.5" customHeight="1">
      <c r="A7" s="323"/>
      <c r="B7" s="323"/>
      <c r="C7" s="323"/>
      <c r="D7" s="323"/>
      <c r="E7" s="323"/>
      <c r="F7" s="323"/>
    </row>
    <row r="8" spans="1:6" s="124" customFormat="1" ht="96" customHeight="1">
      <c r="A8" s="328" t="s">
        <v>403</v>
      </c>
      <c r="B8" s="328"/>
      <c r="C8" s="328"/>
      <c r="D8" s="328"/>
      <c r="E8" s="328"/>
      <c r="F8" s="328"/>
    </row>
    <row r="9" spans="1:6" s="125" customFormat="1" ht="18.75">
      <c r="A9" s="160"/>
      <c r="B9" s="161"/>
      <c r="C9" s="161"/>
      <c r="D9" s="162"/>
      <c r="E9" s="162"/>
      <c r="F9" s="162" t="s">
        <v>29</v>
      </c>
    </row>
    <row r="10" spans="1:36" s="33" customFormat="1" ht="54" customHeight="1">
      <c r="A10" s="163" t="s">
        <v>4</v>
      </c>
      <c r="B10" s="336" t="s">
        <v>91</v>
      </c>
      <c r="C10" s="336"/>
      <c r="D10" s="336"/>
      <c r="E10" s="164" t="s">
        <v>92</v>
      </c>
      <c r="F10" s="165" t="s">
        <v>23</v>
      </c>
      <c r="G10" s="309" t="s">
        <v>356</v>
      </c>
      <c r="H10" s="309" t="s">
        <v>393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</row>
    <row r="11" spans="1:36" s="100" customFormat="1" ht="18.75" customHeight="1">
      <c r="A11" s="126">
        <v>1</v>
      </c>
      <c r="B11" s="337" t="s">
        <v>256</v>
      </c>
      <c r="C11" s="337"/>
      <c r="D11" s="337"/>
      <c r="E11" s="127"/>
      <c r="F11" s="308">
        <v>3</v>
      </c>
      <c r="G11" s="308" t="s">
        <v>317</v>
      </c>
      <c r="H11" s="308" t="s">
        <v>381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</row>
    <row r="12" spans="1:36" s="100" customFormat="1" ht="18.75" customHeight="1">
      <c r="A12" s="126" t="s">
        <v>249</v>
      </c>
      <c r="B12" s="127"/>
      <c r="C12" s="127"/>
      <c r="D12" s="127"/>
      <c r="E12" s="127"/>
      <c r="F12" s="127"/>
      <c r="G12" s="310">
        <v>83485</v>
      </c>
      <c r="H12" s="310">
        <v>166715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</row>
    <row r="13" spans="1:36" s="174" customFormat="1" ht="62.25" customHeight="1">
      <c r="A13" s="265" t="s">
        <v>257</v>
      </c>
      <c r="B13" s="338" t="s">
        <v>258</v>
      </c>
      <c r="C13" s="338"/>
      <c r="D13" s="338"/>
      <c r="E13" s="168"/>
      <c r="F13" s="171">
        <f>F14</f>
        <v>30279</v>
      </c>
      <c r="G13" s="266">
        <f aca="true" t="shared" si="0" ref="G13:H16">G14</f>
        <v>8892</v>
      </c>
      <c r="H13" s="266">
        <f t="shared" si="0"/>
        <v>8052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</row>
    <row r="14" spans="1:8" ht="102.75" customHeight="1">
      <c r="A14" s="265" t="s">
        <v>259</v>
      </c>
      <c r="B14" s="339" t="s">
        <v>260</v>
      </c>
      <c r="C14" s="339"/>
      <c r="D14" s="339"/>
      <c r="E14" s="169"/>
      <c r="F14" s="171">
        <f>F15</f>
        <v>30279</v>
      </c>
      <c r="G14" s="266">
        <f t="shared" si="0"/>
        <v>8892</v>
      </c>
      <c r="H14" s="266">
        <f t="shared" si="0"/>
        <v>8052</v>
      </c>
    </row>
    <row r="15" spans="1:8" ht="46.5" customHeight="1">
      <c r="A15" s="34" t="s">
        <v>191</v>
      </c>
      <c r="B15" s="339" t="s">
        <v>261</v>
      </c>
      <c r="C15" s="339"/>
      <c r="D15" s="339"/>
      <c r="E15" s="169"/>
      <c r="F15" s="171">
        <f>F16</f>
        <v>30279</v>
      </c>
      <c r="G15" s="266">
        <f t="shared" si="0"/>
        <v>8892</v>
      </c>
      <c r="H15" s="266">
        <f t="shared" si="0"/>
        <v>8052</v>
      </c>
    </row>
    <row r="16" spans="1:8" ht="29.25" customHeight="1">
      <c r="A16" s="34" t="s">
        <v>193</v>
      </c>
      <c r="B16" s="339" t="s">
        <v>262</v>
      </c>
      <c r="C16" s="339"/>
      <c r="D16" s="339"/>
      <c r="E16" s="169"/>
      <c r="F16" s="171">
        <f>F17</f>
        <v>30279</v>
      </c>
      <c r="G16" s="266">
        <f t="shared" si="0"/>
        <v>8892</v>
      </c>
      <c r="H16" s="266">
        <f t="shared" si="0"/>
        <v>8052</v>
      </c>
    </row>
    <row r="17" spans="1:8" ht="39" customHeight="1">
      <c r="A17" s="34" t="s">
        <v>112</v>
      </c>
      <c r="B17" s="339" t="s">
        <v>262</v>
      </c>
      <c r="C17" s="339"/>
      <c r="D17" s="339"/>
      <c r="E17" s="169">
        <v>200</v>
      </c>
      <c r="F17" s="171">
        <v>30279</v>
      </c>
      <c r="G17" s="266">
        <v>8892</v>
      </c>
      <c r="H17" s="266">
        <v>8052</v>
      </c>
    </row>
    <row r="18" spans="1:36" s="174" customFormat="1" ht="81.75" customHeight="1">
      <c r="A18" s="265" t="s">
        <v>263</v>
      </c>
      <c r="B18" s="338" t="s">
        <v>227</v>
      </c>
      <c r="C18" s="338"/>
      <c r="D18" s="338"/>
      <c r="E18" s="169"/>
      <c r="F18" s="171">
        <f>F20+F23+F26</f>
        <v>914615</v>
      </c>
      <c r="G18" s="266">
        <f>G19</f>
        <v>699031</v>
      </c>
      <c r="H18" s="266">
        <f>H19</f>
        <v>663352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</row>
    <row r="19" spans="1:8" ht="126" customHeight="1">
      <c r="A19" s="265" t="s">
        <v>264</v>
      </c>
      <c r="B19" s="338" t="s">
        <v>265</v>
      </c>
      <c r="C19" s="338"/>
      <c r="D19" s="338"/>
      <c r="E19" s="169"/>
      <c r="F19" s="171">
        <f>F18</f>
        <v>914615</v>
      </c>
      <c r="G19" s="266">
        <f>G20+G23+G26</f>
        <v>699031</v>
      </c>
      <c r="H19" s="266">
        <f>H20+H23+H26</f>
        <v>663352</v>
      </c>
    </row>
    <row r="20" spans="1:8" ht="48" customHeight="1">
      <c r="A20" s="34" t="s">
        <v>266</v>
      </c>
      <c r="B20" s="338" t="s">
        <v>267</v>
      </c>
      <c r="C20" s="338"/>
      <c r="D20" s="338"/>
      <c r="E20" s="169"/>
      <c r="F20" s="171">
        <f aca="true" t="shared" si="1" ref="F20:H21">F21</f>
        <v>914415</v>
      </c>
      <c r="G20" s="266">
        <f t="shared" si="1"/>
        <v>698831</v>
      </c>
      <c r="H20" s="266">
        <f t="shared" si="1"/>
        <v>663152</v>
      </c>
    </row>
    <row r="21" spans="1:8" ht="30" customHeight="1">
      <c r="A21" s="34" t="s">
        <v>203</v>
      </c>
      <c r="B21" s="338" t="s">
        <v>268</v>
      </c>
      <c r="C21" s="338"/>
      <c r="D21" s="338"/>
      <c r="E21" s="168"/>
      <c r="F21" s="170">
        <f t="shared" si="1"/>
        <v>914415</v>
      </c>
      <c r="G21" s="264">
        <f t="shared" si="1"/>
        <v>698831</v>
      </c>
      <c r="H21" s="264">
        <f t="shared" si="1"/>
        <v>663152</v>
      </c>
    </row>
    <row r="22" spans="1:8" ht="38.25" customHeight="1">
      <c r="A22" s="34" t="s">
        <v>112</v>
      </c>
      <c r="B22" s="339" t="s">
        <v>268</v>
      </c>
      <c r="C22" s="339"/>
      <c r="D22" s="339"/>
      <c r="E22" s="169">
        <v>200</v>
      </c>
      <c r="F22" s="170">
        <v>914415</v>
      </c>
      <c r="G22" s="264">
        <v>698831</v>
      </c>
      <c r="H22" s="264">
        <v>663152</v>
      </c>
    </row>
    <row r="23" spans="1:8" ht="74.25" customHeight="1">
      <c r="A23" s="34" t="s">
        <v>205</v>
      </c>
      <c r="B23" s="339" t="s">
        <v>206</v>
      </c>
      <c r="C23" s="339"/>
      <c r="D23" s="339"/>
      <c r="E23" s="169"/>
      <c r="F23" s="170">
        <f aca="true" t="shared" si="2" ref="F23:H24">F24</f>
        <v>100</v>
      </c>
      <c r="G23" s="264">
        <f t="shared" si="2"/>
        <v>100</v>
      </c>
      <c r="H23" s="264">
        <f t="shared" si="2"/>
        <v>100</v>
      </c>
    </row>
    <row r="24" spans="1:8" ht="28.5" customHeight="1">
      <c r="A24" s="34" t="s">
        <v>203</v>
      </c>
      <c r="B24" s="339" t="s">
        <v>269</v>
      </c>
      <c r="C24" s="339"/>
      <c r="D24" s="339"/>
      <c r="E24" s="169"/>
      <c r="F24" s="170">
        <f t="shared" si="2"/>
        <v>100</v>
      </c>
      <c r="G24" s="264">
        <f t="shared" si="2"/>
        <v>100</v>
      </c>
      <c r="H24" s="264">
        <f t="shared" si="2"/>
        <v>100</v>
      </c>
    </row>
    <row r="25" spans="1:8" ht="40.5" customHeight="1">
      <c r="A25" s="34" t="s">
        <v>112</v>
      </c>
      <c r="B25" s="339" t="s">
        <v>269</v>
      </c>
      <c r="C25" s="339"/>
      <c r="D25" s="339"/>
      <c r="E25" s="169">
        <v>200</v>
      </c>
      <c r="F25" s="170">
        <v>100</v>
      </c>
      <c r="G25" s="264">
        <v>100</v>
      </c>
      <c r="H25" s="264">
        <v>100</v>
      </c>
    </row>
    <row r="26" spans="1:8" ht="54.75" customHeight="1">
      <c r="A26" s="34" t="s">
        <v>207</v>
      </c>
      <c r="B26" s="339" t="s">
        <v>208</v>
      </c>
      <c r="C26" s="339"/>
      <c r="D26" s="339"/>
      <c r="E26" s="169"/>
      <c r="F26" s="170">
        <f>F27</f>
        <v>100</v>
      </c>
      <c r="G26" s="264">
        <f>G27</f>
        <v>100</v>
      </c>
      <c r="H26" s="264">
        <f>H27</f>
        <v>100</v>
      </c>
    </row>
    <row r="27" spans="1:8" ht="41.25" customHeight="1">
      <c r="A27" s="34" t="s">
        <v>210</v>
      </c>
      <c r="B27" s="169" t="s">
        <v>270</v>
      </c>
      <c r="C27" s="169"/>
      <c r="D27" s="169"/>
      <c r="E27" s="169"/>
      <c r="F27" s="170">
        <v>100</v>
      </c>
      <c r="G27" s="264">
        <v>100</v>
      </c>
      <c r="H27" s="264">
        <v>100</v>
      </c>
    </row>
    <row r="28" spans="1:8" ht="41.25" customHeight="1">
      <c r="A28" s="34" t="s">
        <v>112</v>
      </c>
      <c r="B28" s="339" t="s">
        <v>270</v>
      </c>
      <c r="C28" s="339"/>
      <c r="D28" s="339"/>
      <c r="E28" s="169">
        <v>200</v>
      </c>
      <c r="F28" s="170">
        <v>100</v>
      </c>
      <c r="G28" s="264">
        <v>100</v>
      </c>
      <c r="H28" s="264">
        <v>100</v>
      </c>
    </row>
    <row r="29" spans="1:8" ht="85.5" customHeight="1">
      <c r="A29" s="34" t="s">
        <v>271</v>
      </c>
      <c r="B29" s="338" t="s">
        <v>238</v>
      </c>
      <c r="C29" s="338"/>
      <c r="D29" s="338"/>
      <c r="E29" s="169"/>
      <c r="F29" s="170">
        <f>F30+F34+F37</f>
        <v>8100</v>
      </c>
      <c r="G29" s="264">
        <f>G30+G34</f>
        <v>200</v>
      </c>
      <c r="H29" s="264">
        <f>H30+H34</f>
        <v>200</v>
      </c>
    </row>
    <row r="30" spans="1:36" s="174" customFormat="1" ht="100.5" customHeight="1">
      <c r="A30" s="175" t="s">
        <v>272</v>
      </c>
      <c r="B30" s="339" t="s">
        <v>273</v>
      </c>
      <c r="C30" s="339"/>
      <c r="D30" s="339"/>
      <c r="E30" s="169"/>
      <c r="F30" s="170">
        <f>F31</f>
        <v>100</v>
      </c>
      <c r="G30" s="264">
        <f aca="true" t="shared" si="3" ref="G30:H32">G31</f>
        <v>100</v>
      </c>
      <c r="H30" s="264">
        <f t="shared" si="3"/>
        <v>100</v>
      </c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</row>
    <row r="31" spans="1:8" ht="42.75" customHeight="1">
      <c r="A31" s="34" t="s">
        <v>274</v>
      </c>
      <c r="B31" s="339" t="s">
        <v>236</v>
      </c>
      <c r="C31" s="339"/>
      <c r="D31" s="339"/>
      <c r="E31" s="169"/>
      <c r="F31" s="170">
        <f>F32</f>
        <v>100</v>
      </c>
      <c r="G31" s="264">
        <f t="shared" si="3"/>
        <v>100</v>
      </c>
      <c r="H31" s="264">
        <f t="shared" si="3"/>
        <v>100</v>
      </c>
    </row>
    <row r="32" spans="1:8" ht="21.75" customHeight="1">
      <c r="A32" s="34" t="s">
        <v>235</v>
      </c>
      <c r="B32" s="339" t="s">
        <v>275</v>
      </c>
      <c r="C32" s="339"/>
      <c r="D32" s="339"/>
      <c r="E32" s="169"/>
      <c r="F32" s="170">
        <f>F33</f>
        <v>100</v>
      </c>
      <c r="G32" s="264">
        <f t="shared" si="3"/>
        <v>100</v>
      </c>
      <c r="H32" s="264">
        <f t="shared" si="3"/>
        <v>100</v>
      </c>
    </row>
    <row r="33" spans="1:8" ht="40.5" customHeight="1">
      <c r="A33" s="34" t="s">
        <v>112</v>
      </c>
      <c r="B33" s="339" t="s">
        <v>275</v>
      </c>
      <c r="C33" s="339"/>
      <c r="D33" s="339"/>
      <c r="E33" s="169">
        <v>200</v>
      </c>
      <c r="F33" s="170">
        <v>100</v>
      </c>
      <c r="G33" s="264">
        <v>100</v>
      </c>
      <c r="H33" s="264">
        <v>100</v>
      </c>
    </row>
    <row r="34" spans="1:8" ht="42" customHeight="1" hidden="1">
      <c r="A34" s="34" t="s">
        <v>347</v>
      </c>
      <c r="B34" s="339" t="s">
        <v>276</v>
      </c>
      <c r="C34" s="339"/>
      <c r="D34" s="339"/>
      <c r="E34" s="169"/>
      <c r="F34" s="170">
        <v>0</v>
      </c>
      <c r="G34" s="264">
        <v>100</v>
      </c>
      <c r="H34" s="264">
        <v>100</v>
      </c>
    </row>
    <row r="35" spans="1:8" ht="23.25" customHeight="1" hidden="1">
      <c r="A35" s="34" t="s">
        <v>245</v>
      </c>
      <c r="B35" s="339" t="s">
        <v>277</v>
      </c>
      <c r="C35" s="339"/>
      <c r="D35" s="339"/>
      <c r="E35" s="169"/>
      <c r="F35" s="170">
        <v>0</v>
      </c>
      <c r="G35" s="264">
        <v>100</v>
      </c>
      <c r="H35" s="264">
        <v>100</v>
      </c>
    </row>
    <row r="36" spans="1:8" ht="39.75" customHeight="1" hidden="1">
      <c r="A36" s="34" t="s">
        <v>112</v>
      </c>
      <c r="B36" s="339" t="s">
        <v>278</v>
      </c>
      <c r="C36" s="339"/>
      <c r="D36" s="339"/>
      <c r="E36" s="169">
        <v>200</v>
      </c>
      <c r="F36" s="170">
        <v>0</v>
      </c>
      <c r="G36" s="264">
        <v>100</v>
      </c>
      <c r="H36" s="264">
        <v>100</v>
      </c>
    </row>
    <row r="37" spans="1:8" ht="60" customHeight="1">
      <c r="A37" s="258" t="s">
        <v>244</v>
      </c>
      <c r="B37" s="156" t="s">
        <v>354</v>
      </c>
      <c r="C37" s="169"/>
      <c r="D37" s="169"/>
      <c r="E37" s="169"/>
      <c r="F37" s="170">
        <f>F38</f>
        <v>8000</v>
      </c>
      <c r="G37" s="264">
        <v>100</v>
      </c>
      <c r="H37" s="264">
        <v>100</v>
      </c>
    </row>
    <row r="38" spans="1:8" ht="58.5" customHeight="1">
      <c r="A38" s="176" t="s">
        <v>245</v>
      </c>
      <c r="B38" s="156" t="s">
        <v>353</v>
      </c>
      <c r="C38" s="169"/>
      <c r="D38" s="169"/>
      <c r="E38" s="169"/>
      <c r="F38" s="170">
        <f>F39</f>
        <v>8000</v>
      </c>
      <c r="G38" s="264">
        <v>100</v>
      </c>
      <c r="H38" s="264">
        <v>100</v>
      </c>
    </row>
    <row r="39" spans="1:8" ht="45" customHeight="1">
      <c r="A39" s="177" t="s">
        <v>112</v>
      </c>
      <c r="B39" s="156" t="s">
        <v>278</v>
      </c>
      <c r="C39" s="169"/>
      <c r="D39" s="169"/>
      <c r="E39" s="169">
        <v>200</v>
      </c>
      <c r="F39" s="170">
        <v>8000</v>
      </c>
      <c r="G39" s="264">
        <v>100</v>
      </c>
      <c r="H39" s="264">
        <v>100</v>
      </c>
    </row>
    <row r="40" spans="1:8" ht="46.5" customHeight="1">
      <c r="A40" s="34" t="s">
        <v>279</v>
      </c>
      <c r="B40" s="338" t="s">
        <v>150</v>
      </c>
      <c r="C40" s="338"/>
      <c r="D40" s="338"/>
      <c r="E40" s="169"/>
      <c r="F40" s="170">
        <f>F41</f>
        <v>655000</v>
      </c>
      <c r="G40" s="264">
        <f aca="true" t="shared" si="4" ref="G40:H43">G41</f>
        <v>536800</v>
      </c>
      <c r="H40" s="264">
        <f t="shared" si="4"/>
        <v>453000</v>
      </c>
    </row>
    <row r="41" spans="1:8" ht="78.75" customHeight="1">
      <c r="A41" s="34" t="s">
        <v>280</v>
      </c>
      <c r="B41" s="338" t="s">
        <v>281</v>
      </c>
      <c r="C41" s="338"/>
      <c r="D41" s="338"/>
      <c r="E41" s="169"/>
      <c r="F41" s="170">
        <f>F42</f>
        <v>655000</v>
      </c>
      <c r="G41" s="264">
        <f t="shared" si="4"/>
        <v>536800</v>
      </c>
      <c r="H41" s="264">
        <f t="shared" si="4"/>
        <v>453000</v>
      </c>
    </row>
    <row r="42" spans="1:8" ht="48" customHeight="1">
      <c r="A42" s="34" t="s">
        <v>282</v>
      </c>
      <c r="B42" s="338" t="s">
        <v>283</v>
      </c>
      <c r="C42" s="338"/>
      <c r="D42" s="338"/>
      <c r="E42" s="169"/>
      <c r="F42" s="170">
        <f>F43</f>
        <v>655000</v>
      </c>
      <c r="G42" s="264">
        <f t="shared" si="4"/>
        <v>536800</v>
      </c>
      <c r="H42" s="264">
        <f t="shared" si="4"/>
        <v>453000</v>
      </c>
    </row>
    <row r="43" spans="1:36" s="174" customFormat="1" ht="22.5" customHeight="1">
      <c r="A43" s="34" t="s">
        <v>155</v>
      </c>
      <c r="B43" s="338" t="s">
        <v>284</v>
      </c>
      <c r="C43" s="338"/>
      <c r="D43" s="338"/>
      <c r="E43" s="169"/>
      <c r="F43" s="170">
        <f>F44</f>
        <v>655000</v>
      </c>
      <c r="G43" s="264">
        <f t="shared" si="4"/>
        <v>536800</v>
      </c>
      <c r="H43" s="264">
        <f t="shared" si="4"/>
        <v>453000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</row>
    <row r="44" spans="1:8" ht="40.5" customHeight="1">
      <c r="A44" s="34" t="s">
        <v>112</v>
      </c>
      <c r="B44" s="338" t="s">
        <v>284</v>
      </c>
      <c r="C44" s="338"/>
      <c r="D44" s="338"/>
      <c r="E44" s="169">
        <v>200</v>
      </c>
      <c r="F44" s="170">
        <v>655000</v>
      </c>
      <c r="G44" s="312">
        <v>536800</v>
      </c>
      <c r="H44" s="312">
        <v>453000</v>
      </c>
    </row>
    <row r="45" spans="1:8" ht="99" customHeight="1">
      <c r="A45" s="34" t="s">
        <v>285</v>
      </c>
      <c r="B45" s="338" t="s">
        <v>138</v>
      </c>
      <c r="C45" s="338"/>
      <c r="D45" s="338"/>
      <c r="E45" s="169"/>
      <c r="F45" s="170">
        <f>F46+F50</f>
        <v>51100</v>
      </c>
      <c r="G45" s="264">
        <f>G46+G50</f>
        <v>41100</v>
      </c>
      <c r="H45" s="264">
        <f>H46+H50</f>
        <v>75100</v>
      </c>
    </row>
    <row r="46" spans="1:8" ht="175.5" customHeight="1">
      <c r="A46" s="34" t="s">
        <v>286</v>
      </c>
      <c r="B46" s="178" t="s">
        <v>287</v>
      </c>
      <c r="C46" s="168"/>
      <c r="D46" s="168"/>
      <c r="E46" s="169"/>
      <c r="F46" s="170">
        <f>F47</f>
        <v>15000</v>
      </c>
      <c r="G46" s="264">
        <f aca="true" t="shared" si="5" ref="G46:H48">G47</f>
        <v>5000</v>
      </c>
      <c r="H46" s="264">
        <f t="shared" si="5"/>
        <v>25000</v>
      </c>
    </row>
    <row r="47" spans="1:8" ht="59.25" customHeight="1">
      <c r="A47" s="34" t="s">
        <v>288</v>
      </c>
      <c r="B47" s="178" t="s">
        <v>181</v>
      </c>
      <c r="C47" s="168"/>
      <c r="D47" s="168"/>
      <c r="E47" s="169"/>
      <c r="F47" s="170">
        <f>F48</f>
        <v>15000</v>
      </c>
      <c r="G47" s="264">
        <f t="shared" si="5"/>
        <v>5000</v>
      </c>
      <c r="H47" s="264">
        <f t="shared" si="5"/>
        <v>25000</v>
      </c>
    </row>
    <row r="48" spans="1:36" s="174" customFormat="1" ht="46.5" customHeight="1">
      <c r="A48" s="34" t="s">
        <v>289</v>
      </c>
      <c r="B48" s="178" t="s">
        <v>290</v>
      </c>
      <c r="C48" s="168"/>
      <c r="D48" s="168"/>
      <c r="E48" s="169"/>
      <c r="F48" s="170">
        <f>F49</f>
        <v>15000</v>
      </c>
      <c r="G48" s="264">
        <f t="shared" si="5"/>
        <v>5000</v>
      </c>
      <c r="H48" s="264">
        <f t="shared" si="5"/>
        <v>25000</v>
      </c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</row>
    <row r="49" spans="1:8" ht="46.5" customHeight="1">
      <c r="A49" s="34" t="s">
        <v>112</v>
      </c>
      <c r="B49" s="178" t="s">
        <v>290</v>
      </c>
      <c r="C49" s="168"/>
      <c r="D49" s="168"/>
      <c r="E49" s="169">
        <v>200</v>
      </c>
      <c r="F49" s="170">
        <v>15000</v>
      </c>
      <c r="G49" s="264">
        <v>5000</v>
      </c>
      <c r="H49" s="264">
        <v>25000</v>
      </c>
    </row>
    <row r="50" spans="1:8" ht="82.5" customHeight="1">
      <c r="A50" s="34" t="s">
        <v>348</v>
      </c>
      <c r="B50" s="179" t="s">
        <v>169</v>
      </c>
      <c r="C50" s="168"/>
      <c r="D50" s="168"/>
      <c r="E50" s="169"/>
      <c r="F50" s="170">
        <f>F51+F54</f>
        <v>36100</v>
      </c>
      <c r="G50" s="264">
        <f>G51+G54</f>
        <v>36100</v>
      </c>
      <c r="H50" s="264">
        <f>H51+H54</f>
        <v>50100</v>
      </c>
    </row>
    <row r="51" spans="1:8" ht="47.25" customHeight="1">
      <c r="A51" s="34" t="s">
        <v>170</v>
      </c>
      <c r="B51" s="180" t="s">
        <v>171</v>
      </c>
      <c r="C51" s="181"/>
      <c r="D51" s="182"/>
      <c r="E51" s="182"/>
      <c r="F51" s="170">
        <f aca="true" t="shared" si="6" ref="F51:H52">F52</f>
        <v>36000</v>
      </c>
      <c r="G51" s="264">
        <f t="shared" si="6"/>
        <v>36000</v>
      </c>
      <c r="H51" s="264">
        <f t="shared" si="6"/>
        <v>50000</v>
      </c>
    </row>
    <row r="52" spans="1:8" ht="62.25" customHeight="1">
      <c r="A52" s="34" t="s">
        <v>291</v>
      </c>
      <c r="B52" s="180" t="s">
        <v>292</v>
      </c>
      <c r="C52" s="181"/>
      <c r="D52" s="182"/>
      <c r="E52" s="182"/>
      <c r="F52" s="170">
        <f t="shared" si="6"/>
        <v>36000</v>
      </c>
      <c r="G52" s="264">
        <f t="shared" si="6"/>
        <v>36000</v>
      </c>
      <c r="H52" s="264">
        <f t="shared" si="6"/>
        <v>50000</v>
      </c>
    </row>
    <row r="53" spans="1:8" ht="37.5" customHeight="1">
      <c r="A53" s="34" t="s">
        <v>112</v>
      </c>
      <c r="B53" s="180" t="s">
        <v>292</v>
      </c>
      <c r="C53" s="181"/>
      <c r="D53" s="182"/>
      <c r="E53" s="182" t="s">
        <v>113</v>
      </c>
      <c r="F53" s="170">
        <v>36000</v>
      </c>
      <c r="G53" s="264">
        <v>36000</v>
      </c>
      <c r="H53" s="264">
        <v>50000</v>
      </c>
    </row>
    <row r="54" spans="1:8" ht="57.75" customHeight="1">
      <c r="A54" s="34" t="s">
        <v>174</v>
      </c>
      <c r="B54" s="180" t="s">
        <v>175</v>
      </c>
      <c r="C54" s="181"/>
      <c r="D54" s="182"/>
      <c r="E54" s="182"/>
      <c r="F54" s="170">
        <f aca="true" t="shared" si="7" ref="F54:H55">F55</f>
        <v>100</v>
      </c>
      <c r="G54" s="264">
        <f t="shared" si="7"/>
        <v>100</v>
      </c>
      <c r="H54" s="264">
        <f t="shared" si="7"/>
        <v>100</v>
      </c>
    </row>
    <row r="55" spans="1:8" ht="63.75" customHeight="1">
      <c r="A55" s="34" t="s">
        <v>293</v>
      </c>
      <c r="B55" s="180" t="s">
        <v>294</v>
      </c>
      <c r="C55" s="181"/>
      <c r="D55" s="182"/>
      <c r="E55" s="182"/>
      <c r="F55" s="170">
        <f t="shared" si="7"/>
        <v>100</v>
      </c>
      <c r="G55" s="264">
        <f t="shared" si="7"/>
        <v>100</v>
      </c>
      <c r="H55" s="264">
        <f t="shared" si="7"/>
        <v>100</v>
      </c>
    </row>
    <row r="56" spans="1:8" ht="42" customHeight="1">
      <c r="A56" s="34" t="s">
        <v>295</v>
      </c>
      <c r="B56" s="180" t="s">
        <v>294</v>
      </c>
      <c r="C56" s="181"/>
      <c r="D56" s="182"/>
      <c r="E56" s="182" t="s">
        <v>113</v>
      </c>
      <c r="F56" s="170">
        <v>100</v>
      </c>
      <c r="G56" s="264">
        <v>100</v>
      </c>
      <c r="H56" s="264">
        <v>100</v>
      </c>
    </row>
    <row r="57" spans="1:8" ht="54.75" customHeight="1" hidden="1">
      <c r="A57" s="34" t="s">
        <v>211</v>
      </c>
      <c r="B57" s="180" t="s">
        <v>212</v>
      </c>
      <c r="C57" s="181"/>
      <c r="D57" s="182"/>
      <c r="E57" s="182"/>
      <c r="F57" s="170">
        <v>0</v>
      </c>
      <c r="G57" s="264">
        <f aca="true" t="shared" si="8" ref="G57:H60">G58</f>
        <v>0</v>
      </c>
      <c r="H57" s="264">
        <f t="shared" si="8"/>
        <v>0</v>
      </c>
    </row>
    <row r="58" spans="1:8" ht="54.75" customHeight="1" hidden="1">
      <c r="A58" s="34" t="s">
        <v>213</v>
      </c>
      <c r="B58" s="180" t="s">
        <v>214</v>
      </c>
      <c r="C58" s="181"/>
      <c r="D58" s="182"/>
      <c r="E58" s="182"/>
      <c r="F58" s="170">
        <f>F57</f>
        <v>0</v>
      </c>
      <c r="G58" s="264">
        <f t="shared" si="8"/>
        <v>0</v>
      </c>
      <c r="H58" s="264">
        <f t="shared" si="8"/>
        <v>0</v>
      </c>
    </row>
    <row r="59" spans="1:8" ht="47.25" customHeight="1" hidden="1">
      <c r="A59" s="34" t="s">
        <v>215</v>
      </c>
      <c r="B59" s="180" t="s">
        <v>216</v>
      </c>
      <c r="C59" s="181"/>
      <c r="D59" s="182"/>
      <c r="E59" s="182"/>
      <c r="F59" s="170">
        <f>F58</f>
        <v>0</v>
      </c>
      <c r="G59" s="264">
        <f t="shared" si="8"/>
        <v>0</v>
      </c>
      <c r="H59" s="264">
        <f t="shared" si="8"/>
        <v>0</v>
      </c>
    </row>
    <row r="60" spans="1:8" ht="67.5" customHeight="1" hidden="1">
      <c r="A60" s="34" t="s">
        <v>217</v>
      </c>
      <c r="B60" s="180" t="s">
        <v>296</v>
      </c>
      <c r="C60" s="181"/>
      <c r="D60" s="182"/>
      <c r="E60" s="182"/>
      <c r="F60" s="170">
        <f>F59</f>
        <v>0</v>
      </c>
      <c r="G60" s="264">
        <f t="shared" si="8"/>
        <v>0</v>
      </c>
      <c r="H60" s="264">
        <f t="shared" si="8"/>
        <v>0</v>
      </c>
    </row>
    <row r="61" spans="1:8" ht="24" customHeight="1" hidden="1">
      <c r="A61" s="183" t="s">
        <v>219</v>
      </c>
      <c r="B61" s="180" t="s">
        <v>296</v>
      </c>
      <c r="C61" s="181"/>
      <c r="D61" s="182"/>
      <c r="E61" s="182" t="s">
        <v>113</v>
      </c>
      <c r="F61" s="170">
        <f>F60</f>
        <v>0</v>
      </c>
      <c r="G61" s="312">
        <v>0</v>
      </c>
      <c r="H61" s="312">
        <v>0</v>
      </c>
    </row>
    <row r="62" spans="1:8" ht="63" customHeight="1">
      <c r="A62" s="34" t="s">
        <v>389</v>
      </c>
      <c r="B62" s="180" t="s">
        <v>297</v>
      </c>
      <c r="C62" s="181"/>
      <c r="D62" s="182"/>
      <c r="E62" s="182"/>
      <c r="F62" s="311">
        <f>F63</f>
        <v>14175</v>
      </c>
      <c r="G62" s="314">
        <v>0</v>
      </c>
      <c r="H62" s="314">
        <v>0</v>
      </c>
    </row>
    <row r="63" spans="1:8" ht="61.5" customHeight="1">
      <c r="A63" s="34" t="s">
        <v>220</v>
      </c>
      <c r="B63" s="180" t="s">
        <v>221</v>
      </c>
      <c r="C63" s="181"/>
      <c r="D63" s="182"/>
      <c r="E63" s="182"/>
      <c r="F63" s="311">
        <f>F64</f>
        <v>14175</v>
      </c>
      <c r="G63" s="314">
        <v>0</v>
      </c>
      <c r="H63" s="314">
        <v>0</v>
      </c>
    </row>
    <row r="64" spans="1:8" ht="47.25" customHeight="1">
      <c r="A64" s="34" t="s">
        <v>222</v>
      </c>
      <c r="B64" s="180" t="s">
        <v>298</v>
      </c>
      <c r="C64" s="181"/>
      <c r="D64" s="182"/>
      <c r="E64" s="182"/>
      <c r="F64" s="311">
        <f>F65</f>
        <v>14175</v>
      </c>
      <c r="G64" s="314">
        <v>0</v>
      </c>
      <c r="H64" s="314">
        <v>0</v>
      </c>
    </row>
    <row r="65" spans="1:8" ht="39" customHeight="1">
      <c r="A65" s="34" t="s">
        <v>224</v>
      </c>
      <c r="B65" s="180" t="s">
        <v>299</v>
      </c>
      <c r="C65" s="181"/>
      <c r="D65" s="182"/>
      <c r="E65" s="182"/>
      <c r="F65" s="311">
        <f>F66</f>
        <v>14175</v>
      </c>
      <c r="G65" s="314">
        <v>0</v>
      </c>
      <c r="H65" s="314">
        <v>0</v>
      </c>
    </row>
    <row r="66" spans="1:8" ht="44.25" customHeight="1">
      <c r="A66" s="34" t="s">
        <v>346</v>
      </c>
      <c r="B66" s="180" t="s">
        <v>299</v>
      </c>
      <c r="C66" s="181"/>
      <c r="D66" s="182"/>
      <c r="E66" s="182" t="s">
        <v>113</v>
      </c>
      <c r="F66" s="311">
        <v>14175</v>
      </c>
      <c r="G66" s="314">
        <v>0</v>
      </c>
      <c r="H66" s="314">
        <v>0</v>
      </c>
    </row>
    <row r="67" spans="1:8" ht="47.25" customHeight="1">
      <c r="A67" s="34" t="s">
        <v>98</v>
      </c>
      <c r="B67" s="169">
        <v>71</v>
      </c>
      <c r="C67" s="169"/>
      <c r="D67" s="169"/>
      <c r="E67" s="169"/>
      <c r="F67" s="170">
        <f>F68</f>
        <v>553245</v>
      </c>
      <c r="G67" s="313">
        <f aca="true" t="shared" si="9" ref="G67:H69">G68</f>
        <v>553245</v>
      </c>
      <c r="H67" s="313">
        <f t="shared" si="9"/>
        <v>553245</v>
      </c>
    </row>
    <row r="68" spans="1:8" ht="23.25" customHeight="1">
      <c r="A68" s="34" t="s">
        <v>100</v>
      </c>
      <c r="B68" s="169" t="s">
        <v>300</v>
      </c>
      <c r="C68" s="169"/>
      <c r="D68" s="169"/>
      <c r="E68" s="169"/>
      <c r="F68" s="170">
        <f>F69</f>
        <v>553245</v>
      </c>
      <c r="G68" s="264">
        <f t="shared" si="9"/>
        <v>553245</v>
      </c>
      <c r="H68" s="264">
        <f t="shared" si="9"/>
        <v>553245</v>
      </c>
    </row>
    <row r="69" spans="1:8" ht="39.75" customHeight="1">
      <c r="A69" s="34" t="s">
        <v>301</v>
      </c>
      <c r="B69" s="169" t="s">
        <v>302</v>
      </c>
      <c r="C69" s="169"/>
      <c r="D69" s="169"/>
      <c r="E69" s="169"/>
      <c r="F69" s="170">
        <f>F70</f>
        <v>553245</v>
      </c>
      <c r="G69" s="264">
        <f t="shared" si="9"/>
        <v>553245</v>
      </c>
      <c r="H69" s="264">
        <f t="shared" si="9"/>
        <v>553245</v>
      </c>
    </row>
    <row r="70" spans="1:36" s="174" customFormat="1" ht="83.25" customHeight="1">
      <c r="A70" s="34" t="s">
        <v>104</v>
      </c>
      <c r="B70" s="169" t="s">
        <v>302</v>
      </c>
      <c r="C70" s="169"/>
      <c r="D70" s="169"/>
      <c r="E70" s="169">
        <v>100</v>
      </c>
      <c r="F70" s="170">
        <v>553245</v>
      </c>
      <c r="G70" s="264">
        <v>553245</v>
      </c>
      <c r="H70" s="264">
        <v>553245</v>
      </c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1:8" ht="33" customHeight="1">
      <c r="A71" s="34" t="s">
        <v>108</v>
      </c>
      <c r="B71" s="178" t="s">
        <v>109</v>
      </c>
      <c r="C71" s="184"/>
      <c r="D71" s="185"/>
      <c r="E71" s="169"/>
      <c r="F71" s="170">
        <f aca="true" t="shared" si="10" ref="F71:H72">F72</f>
        <v>1306033</v>
      </c>
      <c r="G71" s="264">
        <f t="shared" si="10"/>
        <v>1306033</v>
      </c>
      <c r="H71" s="264">
        <f t="shared" si="10"/>
        <v>1306033</v>
      </c>
    </row>
    <row r="72" spans="1:8" ht="38.25" customHeight="1">
      <c r="A72" s="34" t="s">
        <v>110</v>
      </c>
      <c r="B72" s="178" t="s">
        <v>111</v>
      </c>
      <c r="C72" s="184"/>
      <c r="D72" s="185"/>
      <c r="E72" s="169"/>
      <c r="F72" s="170">
        <f t="shared" si="10"/>
        <v>1306033</v>
      </c>
      <c r="G72" s="264">
        <f t="shared" si="10"/>
        <v>1306033</v>
      </c>
      <c r="H72" s="264">
        <f t="shared" si="10"/>
        <v>1306033</v>
      </c>
    </row>
    <row r="73" spans="1:8" ht="45.75" customHeight="1">
      <c r="A73" s="34" t="s">
        <v>301</v>
      </c>
      <c r="B73" s="178" t="s">
        <v>303</v>
      </c>
      <c r="C73" s="184" t="s">
        <v>103</v>
      </c>
      <c r="D73" s="185"/>
      <c r="E73" s="169"/>
      <c r="F73" s="170">
        <f>F74+F76+F75</f>
        <v>1306033</v>
      </c>
      <c r="G73" s="264">
        <f>G74+G76+G75</f>
        <v>1306033</v>
      </c>
      <c r="H73" s="264">
        <f>H74+H76+H75</f>
        <v>1306033</v>
      </c>
    </row>
    <row r="74" spans="1:36" s="174" customFormat="1" ht="80.25" customHeight="1">
      <c r="A74" s="34" t="s">
        <v>239</v>
      </c>
      <c r="B74" s="178" t="s">
        <v>303</v>
      </c>
      <c r="C74" s="184" t="s">
        <v>103</v>
      </c>
      <c r="D74" s="185" t="s">
        <v>105</v>
      </c>
      <c r="E74" s="169">
        <v>100</v>
      </c>
      <c r="F74" s="170">
        <v>1233033</v>
      </c>
      <c r="G74" s="264">
        <v>1233033</v>
      </c>
      <c r="H74" s="264">
        <v>1233033</v>
      </c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</row>
    <row r="75" spans="1:8" ht="45" customHeight="1">
      <c r="A75" s="34" t="s">
        <v>112</v>
      </c>
      <c r="B75" s="178" t="s">
        <v>303</v>
      </c>
      <c r="C75" s="184"/>
      <c r="D75" s="185"/>
      <c r="E75" s="169">
        <v>200</v>
      </c>
      <c r="F75" s="170">
        <v>70000</v>
      </c>
      <c r="G75" s="264">
        <v>70000</v>
      </c>
      <c r="H75" s="264">
        <v>70000</v>
      </c>
    </row>
    <row r="76" spans="1:8" ht="26.25" customHeight="1">
      <c r="A76" s="34" t="s">
        <v>114</v>
      </c>
      <c r="B76" s="178" t="s">
        <v>303</v>
      </c>
      <c r="C76" s="181"/>
      <c r="D76" s="182"/>
      <c r="E76" s="182" t="s">
        <v>115</v>
      </c>
      <c r="F76" s="170">
        <v>3000</v>
      </c>
      <c r="G76" s="264">
        <v>3000</v>
      </c>
      <c r="H76" s="264">
        <v>3000</v>
      </c>
    </row>
    <row r="77" spans="1:8" ht="44.25" customHeight="1">
      <c r="A77" s="34" t="s">
        <v>118</v>
      </c>
      <c r="B77" s="184" t="s">
        <v>119</v>
      </c>
      <c r="C77" s="169"/>
      <c r="D77" s="169"/>
      <c r="E77" s="169"/>
      <c r="F77" s="170">
        <f>F78</f>
        <v>39600</v>
      </c>
      <c r="G77" s="264">
        <f aca="true" t="shared" si="11" ref="G77:H79">G78</f>
        <v>39600</v>
      </c>
      <c r="H77" s="264">
        <f t="shared" si="11"/>
        <v>39600</v>
      </c>
    </row>
    <row r="78" spans="1:8" ht="27" customHeight="1">
      <c r="A78" s="34" t="s">
        <v>120</v>
      </c>
      <c r="B78" s="184" t="s">
        <v>121</v>
      </c>
      <c r="C78" s="169"/>
      <c r="D78" s="169"/>
      <c r="E78" s="169"/>
      <c r="F78" s="170">
        <f>F79</f>
        <v>39600</v>
      </c>
      <c r="G78" s="264">
        <f t="shared" si="11"/>
        <v>39600</v>
      </c>
      <c r="H78" s="264">
        <f t="shared" si="11"/>
        <v>39600</v>
      </c>
    </row>
    <row r="79" spans="1:8" ht="48" customHeight="1">
      <c r="A79" s="34" t="s">
        <v>304</v>
      </c>
      <c r="B79" s="184" t="s">
        <v>305</v>
      </c>
      <c r="C79" s="169"/>
      <c r="D79" s="169"/>
      <c r="E79" s="169"/>
      <c r="F79" s="170">
        <f>F80</f>
        <v>39600</v>
      </c>
      <c r="G79" s="264">
        <f t="shared" si="11"/>
        <v>39600</v>
      </c>
      <c r="H79" s="264">
        <f t="shared" si="11"/>
        <v>39600</v>
      </c>
    </row>
    <row r="80" spans="1:36" s="174" customFormat="1" ht="23.25" customHeight="1">
      <c r="A80" s="34" t="s">
        <v>124</v>
      </c>
      <c r="B80" s="184" t="s">
        <v>305</v>
      </c>
      <c r="C80" s="169"/>
      <c r="D80" s="169"/>
      <c r="E80" s="169">
        <v>500</v>
      </c>
      <c r="F80" s="170">
        <v>39600</v>
      </c>
      <c r="G80" s="264">
        <v>39600</v>
      </c>
      <c r="H80" s="264">
        <v>39600</v>
      </c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</row>
    <row r="81" spans="1:8" ht="42" customHeight="1">
      <c r="A81" s="34" t="s">
        <v>306</v>
      </c>
      <c r="B81" s="239">
        <v>76</v>
      </c>
      <c r="C81" s="169"/>
      <c r="D81" s="169"/>
      <c r="E81" s="169"/>
      <c r="F81" s="170">
        <f aca="true" t="shared" si="12" ref="F81:H82">F82</f>
        <v>105025</v>
      </c>
      <c r="G81" s="264">
        <f t="shared" si="12"/>
        <v>17000</v>
      </c>
      <c r="H81" s="264">
        <f t="shared" si="12"/>
        <v>5000</v>
      </c>
    </row>
    <row r="82" spans="1:8" ht="26.25" customHeight="1">
      <c r="A82" s="34" t="s">
        <v>140</v>
      </c>
      <c r="B82" s="186" t="s">
        <v>141</v>
      </c>
      <c r="C82" s="169"/>
      <c r="D82" s="169"/>
      <c r="E82" s="169"/>
      <c r="F82" s="170">
        <f t="shared" si="12"/>
        <v>105025</v>
      </c>
      <c r="G82" s="264">
        <f t="shared" si="12"/>
        <v>17000</v>
      </c>
      <c r="H82" s="264">
        <f t="shared" si="12"/>
        <v>5000</v>
      </c>
    </row>
    <row r="83" spans="1:8" ht="39.75" customHeight="1">
      <c r="A83" s="34" t="s">
        <v>307</v>
      </c>
      <c r="B83" s="186" t="s">
        <v>308</v>
      </c>
      <c r="C83" s="169"/>
      <c r="D83" s="169"/>
      <c r="E83" s="169"/>
      <c r="F83" s="170">
        <f>F84+F85</f>
        <v>105025</v>
      </c>
      <c r="G83" s="312">
        <f>G85</f>
        <v>17000</v>
      </c>
      <c r="H83" s="312">
        <f>H85</f>
        <v>5000</v>
      </c>
    </row>
    <row r="84" spans="1:36" s="174" customFormat="1" ht="40.5" customHeight="1">
      <c r="A84" s="34" t="s">
        <v>112</v>
      </c>
      <c r="B84" s="186" t="s">
        <v>308</v>
      </c>
      <c r="C84" s="169"/>
      <c r="D84" s="169"/>
      <c r="E84" s="169">
        <v>200</v>
      </c>
      <c r="F84" s="311">
        <v>100000</v>
      </c>
      <c r="G84" s="314">
        <v>0</v>
      </c>
      <c r="H84" s="314">
        <v>0</v>
      </c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</row>
    <row r="85" spans="1:36" s="174" customFormat="1" ht="25.5" customHeight="1">
      <c r="A85" s="34" t="s">
        <v>114</v>
      </c>
      <c r="B85" s="186" t="s">
        <v>308</v>
      </c>
      <c r="C85" s="169"/>
      <c r="D85" s="169"/>
      <c r="E85" s="169">
        <v>800</v>
      </c>
      <c r="F85" s="170">
        <v>5025</v>
      </c>
      <c r="G85" s="313">
        <v>17000</v>
      </c>
      <c r="H85" s="313">
        <v>5000</v>
      </c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</row>
    <row r="86" spans="1:8" ht="24.75" customHeight="1">
      <c r="A86" s="34" t="s">
        <v>126</v>
      </c>
      <c r="B86" s="184" t="s">
        <v>127</v>
      </c>
      <c r="C86" s="169"/>
      <c r="D86" s="169"/>
      <c r="E86" s="169"/>
      <c r="F86" s="170">
        <f>F87+F90</f>
        <v>405274</v>
      </c>
      <c r="G86" s="264">
        <f>G87+G90</f>
        <v>424803</v>
      </c>
      <c r="H86" s="264">
        <f>H87+H90</f>
        <v>469918</v>
      </c>
    </row>
    <row r="87" spans="1:8" ht="26.25" customHeight="1">
      <c r="A87" s="34" t="s">
        <v>145</v>
      </c>
      <c r="B87" s="184" t="s">
        <v>128</v>
      </c>
      <c r="C87" s="169"/>
      <c r="D87" s="169"/>
      <c r="E87" s="169"/>
      <c r="F87" s="170">
        <f>F88</f>
        <v>3000</v>
      </c>
      <c r="G87" s="264">
        <f>G88</f>
        <v>3000</v>
      </c>
      <c r="H87" s="264">
        <f>H89</f>
        <v>3000</v>
      </c>
    </row>
    <row r="88" spans="1:8" ht="48" customHeight="1">
      <c r="A88" s="34" t="s">
        <v>129</v>
      </c>
      <c r="B88" s="184" t="s">
        <v>309</v>
      </c>
      <c r="C88" s="169"/>
      <c r="D88" s="169"/>
      <c r="E88" s="169"/>
      <c r="F88" s="170">
        <f>F89</f>
        <v>3000</v>
      </c>
      <c r="G88" s="264">
        <v>3000</v>
      </c>
      <c r="H88" s="264">
        <v>3000</v>
      </c>
    </row>
    <row r="89" spans="1:36" s="174" customFormat="1" ht="20.25" customHeight="1">
      <c r="A89" s="34" t="s">
        <v>124</v>
      </c>
      <c r="B89" s="184" t="s">
        <v>309</v>
      </c>
      <c r="C89" s="169"/>
      <c r="D89" s="169"/>
      <c r="E89" s="169">
        <v>500</v>
      </c>
      <c r="F89" s="170">
        <v>3000</v>
      </c>
      <c r="G89" s="264">
        <v>3000</v>
      </c>
      <c r="H89" s="264">
        <v>3000</v>
      </c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</row>
    <row r="90" spans="1:8" ht="27" customHeight="1">
      <c r="A90" s="34" t="s">
        <v>310</v>
      </c>
      <c r="B90" s="184" t="s">
        <v>146</v>
      </c>
      <c r="C90" s="169"/>
      <c r="D90" s="169"/>
      <c r="E90" s="169"/>
      <c r="F90" s="170">
        <f>F91+F93+F95</f>
        <v>402274</v>
      </c>
      <c r="G90" s="264">
        <f>G91+G93+G95</f>
        <v>421803</v>
      </c>
      <c r="H90" s="264">
        <f>H91+H93+H95</f>
        <v>466918</v>
      </c>
    </row>
    <row r="91" spans="1:8" ht="42" customHeight="1">
      <c r="A91" s="34" t="s">
        <v>147</v>
      </c>
      <c r="B91" s="184" t="s">
        <v>311</v>
      </c>
      <c r="C91" s="169"/>
      <c r="D91" s="169"/>
      <c r="E91" s="169"/>
      <c r="F91" s="170">
        <f>F92</f>
        <v>25000</v>
      </c>
      <c r="G91" s="264">
        <f>G92</f>
        <v>10000</v>
      </c>
      <c r="H91" s="264">
        <f>H92</f>
        <v>20000</v>
      </c>
    </row>
    <row r="92" spans="1:8" ht="42" customHeight="1">
      <c r="A92" s="34" t="s">
        <v>112</v>
      </c>
      <c r="B92" s="184" t="s">
        <v>311</v>
      </c>
      <c r="C92" s="169"/>
      <c r="D92" s="169"/>
      <c r="E92" s="169">
        <v>200</v>
      </c>
      <c r="F92" s="170">
        <v>25000</v>
      </c>
      <c r="G92" s="264">
        <v>10000</v>
      </c>
      <c r="H92" s="264">
        <v>20000</v>
      </c>
    </row>
    <row r="93" spans="1:8" ht="45" customHeight="1">
      <c r="A93" s="34" t="s">
        <v>161</v>
      </c>
      <c r="B93" s="184" t="s">
        <v>312</v>
      </c>
      <c r="C93" s="169"/>
      <c r="D93" s="169"/>
      <c r="E93" s="169"/>
      <c r="F93" s="170">
        <f>F94</f>
        <v>337274</v>
      </c>
      <c r="G93" s="264">
        <f>G94</f>
        <v>371803</v>
      </c>
      <c r="H93" s="264">
        <f>H94</f>
        <v>406918</v>
      </c>
    </row>
    <row r="94" spans="1:8" ht="78" customHeight="1">
      <c r="A94" s="34" t="s">
        <v>104</v>
      </c>
      <c r="B94" s="184" t="s">
        <v>312</v>
      </c>
      <c r="C94" s="169"/>
      <c r="D94" s="169"/>
      <c r="E94" s="169">
        <v>100</v>
      </c>
      <c r="F94" s="170">
        <v>337274</v>
      </c>
      <c r="G94" s="264">
        <v>371803</v>
      </c>
      <c r="H94" s="264">
        <v>406918</v>
      </c>
    </row>
    <row r="95" spans="1:8" ht="45" customHeight="1">
      <c r="A95" s="232" t="s">
        <v>362</v>
      </c>
      <c r="B95" s="184" t="s">
        <v>367</v>
      </c>
      <c r="C95" s="169"/>
      <c r="D95" s="169"/>
      <c r="E95" s="169"/>
      <c r="F95" s="170">
        <v>40000</v>
      </c>
      <c r="G95" s="264">
        <v>40000</v>
      </c>
      <c r="H95" s="264">
        <v>40000</v>
      </c>
    </row>
    <row r="96" spans="1:8" ht="33.75" customHeight="1">
      <c r="A96" s="232" t="s">
        <v>365</v>
      </c>
      <c r="B96" s="184" t="s">
        <v>367</v>
      </c>
      <c r="C96" s="169"/>
      <c r="D96" s="169"/>
      <c r="E96" s="169">
        <v>300</v>
      </c>
      <c r="F96" s="170">
        <v>40000</v>
      </c>
      <c r="G96" s="264">
        <v>40000</v>
      </c>
      <c r="H96" s="264">
        <v>40000</v>
      </c>
    </row>
    <row r="97" spans="1:8" ht="19.5" customHeight="1">
      <c r="A97" s="34" t="s">
        <v>132</v>
      </c>
      <c r="B97" s="184" t="s">
        <v>313</v>
      </c>
      <c r="C97" s="169"/>
      <c r="D97" s="169"/>
      <c r="E97" s="169"/>
      <c r="F97" s="170">
        <f>F98</f>
        <v>1000</v>
      </c>
      <c r="G97" s="264">
        <f aca="true" t="shared" si="13" ref="G97:H99">G98</f>
        <v>1000</v>
      </c>
      <c r="H97" s="264">
        <f t="shared" si="13"/>
        <v>1000</v>
      </c>
    </row>
    <row r="98" spans="1:8" ht="25.5" customHeight="1">
      <c r="A98" s="34" t="s">
        <v>131</v>
      </c>
      <c r="B98" s="184" t="s">
        <v>134</v>
      </c>
      <c r="C98" s="169"/>
      <c r="D98" s="169"/>
      <c r="E98" s="169"/>
      <c r="F98" s="170">
        <f>F99</f>
        <v>1000</v>
      </c>
      <c r="G98" s="264">
        <f t="shared" si="13"/>
        <v>1000</v>
      </c>
      <c r="H98" s="264">
        <f t="shared" si="13"/>
        <v>1000</v>
      </c>
    </row>
    <row r="99" spans="1:8" ht="20.25" customHeight="1">
      <c r="A99" s="34" t="s">
        <v>314</v>
      </c>
      <c r="B99" s="184" t="s">
        <v>315</v>
      </c>
      <c r="C99" s="169"/>
      <c r="D99" s="169"/>
      <c r="E99" s="169"/>
      <c r="F99" s="170">
        <f>F100</f>
        <v>1000</v>
      </c>
      <c r="G99" s="264">
        <f t="shared" si="13"/>
        <v>1000</v>
      </c>
      <c r="H99" s="264">
        <f t="shared" si="13"/>
        <v>1000</v>
      </c>
    </row>
    <row r="100" spans="1:36" s="174" customFormat="1" ht="24" customHeight="1">
      <c r="A100" s="187" t="s">
        <v>114</v>
      </c>
      <c r="B100" s="184" t="s">
        <v>315</v>
      </c>
      <c r="C100" s="169"/>
      <c r="D100" s="169"/>
      <c r="E100" s="169">
        <v>800</v>
      </c>
      <c r="F100" s="170">
        <v>1000</v>
      </c>
      <c r="G100" s="264">
        <v>1000</v>
      </c>
      <c r="H100" s="264">
        <v>1000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</row>
    <row r="101" spans="1:36" s="174" customFormat="1" ht="27" customHeight="1" hidden="1">
      <c r="A101" s="227" t="s">
        <v>345</v>
      </c>
      <c r="B101" s="184"/>
      <c r="C101" s="169"/>
      <c r="D101" s="169"/>
      <c r="E101" s="169"/>
      <c r="F101" s="170"/>
      <c r="G101" s="264" t="e">
        <f>G19+G20+G25+G36+#REF!+G45+G67+G71+G77+G81+G86+G97</f>
        <v>#REF!</v>
      </c>
      <c r="H101" s="264" t="e">
        <f>H19+H20+H25+H36+#REF!+H45+H67+H71+H77+H81+H86+H97</f>
        <v>#REF!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</row>
    <row r="102" spans="1:36" s="174" customFormat="1" ht="51" customHeight="1" hidden="1">
      <c r="A102" s="227"/>
      <c r="B102" s="184"/>
      <c r="C102" s="169"/>
      <c r="D102" s="169"/>
      <c r="E102" s="169"/>
      <c r="F102" s="170"/>
      <c r="G102" s="172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</row>
    <row r="103" spans="1:36" s="174" customFormat="1" ht="45.75" customHeight="1" hidden="1">
      <c r="A103" s="227"/>
      <c r="B103" s="184"/>
      <c r="C103" s="169"/>
      <c r="D103" s="169"/>
      <c r="E103" s="169"/>
      <c r="F103" s="170"/>
      <c r="G103" s="172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</row>
    <row r="104" spans="1:36" s="174" customFormat="1" ht="81" customHeight="1" hidden="1">
      <c r="A104" s="227"/>
      <c r="B104" s="184"/>
      <c r="C104" s="169"/>
      <c r="D104" s="169"/>
      <c r="E104" s="169"/>
      <c r="F104" s="170"/>
      <c r="G104" s="172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</row>
    <row r="105" spans="1:36" s="174" customFormat="1" ht="60" customHeight="1" hidden="1">
      <c r="A105" s="227"/>
      <c r="B105" s="184"/>
      <c r="C105" s="169"/>
      <c r="D105" s="169"/>
      <c r="E105" s="169"/>
      <c r="F105" s="170"/>
      <c r="G105" s="172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</row>
    <row r="106" spans="1:36" s="174" customFormat="1" ht="45.75" customHeight="1" hidden="1">
      <c r="A106" s="227"/>
      <c r="B106" s="184"/>
      <c r="C106" s="169"/>
      <c r="D106" s="169"/>
      <c r="E106" s="169"/>
      <c r="F106" s="170"/>
      <c r="G106" s="172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</row>
    <row r="107" spans="1:8" ht="29.25" customHeight="1">
      <c r="A107" s="340" t="s">
        <v>316</v>
      </c>
      <c r="B107" s="341"/>
      <c r="C107" s="341"/>
      <c r="D107" s="341"/>
      <c r="E107" s="342"/>
      <c r="F107" s="264">
        <f>F13+F18+F29+F40+F45+F62+F67+F71+F77+F81+F86+F97</f>
        <v>4083446</v>
      </c>
      <c r="G107" s="264">
        <f>G97+G86+G81+G77+G71+G67+G62+G45+G40+G29+G18+G13+G12</f>
        <v>3711189</v>
      </c>
      <c r="H107" s="264">
        <f>H97+H86+H81+H77+H71+H67+H62+H45+H40+H29+H18+H13+H12</f>
        <v>3741215</v>
      </c>
    </row>
    <row r="108" ht="19.5" customHeight="1"/>
    <row r="109" ht="32.25" customHeight="1"/>
    <row r="110" ht="33" customHeight="1"/>
    <row r="139" spans="2:6" ht="18.75">
      <c r="B139" s="117"/>
      <c r="C139" s="118"/>
      <c r="D139" s="115"/>
      <c r="E139" s="115"/>
      <c r="F139" s="119"/>
    </row>
    <row r="140" spans="2:6" ht="18.75">
      <c r="B140" s="117"/>
      <c r="C140" s="118"/>
      <c r="D140" s="115"/>
      <c r="E140" s="115"/>
      <c r="F140" s="119"/>
    </row>
    <row r="141" spans="2:6" ht="18.75">
      <c r="B141" s="117"/>
      <c r="C141" s="118"/>
      <c r="D141" s="115"/>
      <c r="E141" s="115"/>
      <c r="F141" s="119"/>
    </row>
    <row r="142" spans="1:36" s="100" customFormat="1" ht="18.75">
      <c r="A142" s="74"/>
      <c r="B142" s="117"/>
      <c r="C142" s="118"/>
      <c r="D142" s="115"/>
      <c r="E142" s="115"/>
      <c r="F142" s="119"/>
      <c r="G142" s="188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</row>
    <row r="143" spans="1:36" s="100" customFormat="1" ht="18.75">
      <c r="A143" s="74"/>
      <c r="B143" s="117"/>
      <c r="C143" s="118"/>
      <c r="D143" s="115"/>
      <c r="E143" s="115"/>
      <c r="F143" s="119"/>
      <c r="G143" s="188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</row>
    <row r="144" spans="1:36" s="100" customFormat="1" ht="18.75">
      <c r="A144" s="74"/>
      <c r="B144" s="117"/>
      <c r="C144" s="118"/>
      <c r="D144" s="115"/>
      <c r="E144" s="115"/>
      <c r="F144" s="119"/>
      <c r="G144" s="188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</row>
    <row r="145" spans="1:36" s="100" customFormat="1" ht="18.75">
      <c r="A145" s="74"/>
      <c r="B145" s="117"/>
      <c r="C145" s="118"/>
      <c r="D145" s="115"/>
      <c r="E145" s="115"/>
      <c r="F145" s="119"/>
      <c r="G145" s="188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</row>
    <row r="146" spans="1:36" s="100" customFormat="1" ht="18.75">
      <c r="A146" s="74"/>
      <c r="B146" s="117"/>
      <c r="C146" s="118"/>
      <c r="D146" s="115"/>
      <c r="E146" s="115"/>
      <c r="F146" s="119"/>
      <c r="G146" s="188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</row>
    <row r="147" spans="1:36" s="100" customFormat="1" ht="18.75">
      <c r="A147" s="74"/>
      <c r="B147" s="117"/>
      <c r="C147" s="118"/>
      <c r="D147" s="115"/>
      <c r="E147" s="115"/>
      <c r="F147" s="119"/>
      <c r="G147" s="188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</row>
    <row r="148" spans="1:36" s="100" customFormat="1" ht="18.75">
      <c r="A148" s="74"/>
      <c r="B148" s="117"/>
      <c r="C148" s="118"/>
      <c r="D148" s="115"/>
      <c r="E148" s="115"/>
      <c r="F148" s="119"/>
      <c r="G148" s="188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</row>
    <row r="149" spans="1:36" s="100" customFormat="1" ht="18.75">
      <c r="A149" s="74"/>
      <c r="B149" s="117"/>
      <c r="C149" s="118"/>
      <c r="D149" s="115"/>
      <c r="E149" s="115"/>
      <c r="F149" s="119"/>
      <c r="G149" s="188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</row>
    <row r="150" spans="1:36" s="100" customFormat="1" ht="18.75">
      <c r="A150" s="74"/>
      <c r="B150" s="117"/>
      <c r="C150" s="118"/>
      <c r="D150" s="115"/>
      <c r="E150" s="115"/>
      <c r="F150" s="119"/>
      <c r="G150" s="188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</row>
    <row r="151" spans="1:36" s="100" customFormat="1" ht="18.75">
      <c r="A151" s="74"/>
      <c r="B151" s="117"/>
      <c r="C151" s="118"/>
      <c r="D151" s="115"/>
      <c r="E151" s="115"/>
      <c r="F151" s="119"/>
      <c r="G151" s="188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</row>
    <row r="152" spans="1:36" s="100" customFormat="1" ht="18.75">
      <c r="A152" s="74"/>
      <c r="B152" s="117"/>
      <c r="C152" s="118"/>
      <c r="D152" s="115"/>
      <c r="E152" s="115"/>
      <c r="F152" s="119"/>
      <c r="G152" s="188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</row>
    <row r="153" spans="1:36" s="100" customFormat="1" ht="18.75">
      <c r="A153" s="74"/>
      <c r="B153" s="117"/>
      <c r="C153" s="118"/>
      <c r="D153" s="115"/>
      <c r="E153" s="115"/>
      <c r="F153" s="119"/>
      <c r="G153" s="188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</row>
    <row r="154" spans="1:36" s="100" customFormat="1" ht="18.75">
      <c r="A154" s="74"/>
      <c r="B154" s="117"/>
      <c r="C154" s="118"/>
      <c r="D154" s="115"/>
      <c r="E154" s="115"/>
      <c r="F154" s="119"/>
      <c r="G154" s="188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</row>
    <row r="155" spans="1:36" s="100" customFormat="1" ht="18.75">
      <c r="A155" s="74"/>
      <c r="B155" s="117"/>
      <c r="C155" s="118"/>
      <c r="D155" s="115"/>
      <c r="E155" s="115"/>
      <c r="F155" s="119"/>
      <c r="G155" s="188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</row>
    <row r="156" spans="1:36" s="100" customFormat="1" ht="18.75">
      <c r="A156" s="74"/>
      <c r="B156" s="117"/>
      <c r="C156" s="118"/>
      <c r="D156" s="115"/>
      <c r="E156" s="115"/>
      <c r="F156" s="119"/>
      <c r="G156" s="188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</row>
    <row r="157" spans="1:36" s="100" customFormat="1" ht="18.75">
      <c r="A157" s="74"/>
      <c r="B157" s="117"/>
      <c r="C157" s="118"/>
      <c r="D157" s="115"/>
      <c r="E157" s="115"/>
      <c r="F157" s="119"/>
      <c r="G157" s="188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</row>
    <row r="158" spans="1:36" s="100" customFormat="1" ht="18.75">
      <c r="A158" s="74"/>
      <c r="B158" s="117"/>
      <c r="C158" s="118"/>
      <c r="D158" s="115"/>
      <c r="E158" s="115"/>
      <c r="F158" s="119"/>
      <c r="G158" s="188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</row>
    <row r="159" spans="1:36" s="100" customFormat="1" ht="18.75">
      <c r="A159" s="74"/>
      <c r="B159" s="117"/>
      <c r="C159" s="118"/>
      <c r="D159" s="115"/>
      <c r="E159" s="115"/>
      <c r="F159" s="119"/>
      <c r="G159" s="188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</row>
    <row r="160" spans="1:36" s="100" customFormat="1" ht="18.75">
      <c r="A160" s="74"/>
      <c r="B160" s="117"/>
      <c r="C160" s="118"/>
      <c r="D160" s="115"/>
      <c r="E160" s="115"/>
      <c r="F160" s="119"/>
      <c r="G160" s="188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</row>
    <row r="161" spans="1:36" s="100" customFormat="1" ht="18.75">
      <c r="A161" s="74"/>
      <c r="B161" s="117"/>
      <c r="C161" s="118"/>
      <c r="D161" s="115"/>
      <c r="E161" s="115"/>
      <c r="F161" s="119"/>
      <c r="G161" s="188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</row>
    <row r="162" spans="1:36" s="100" customFormat="1" ht="18.75">
      <c r="A162" s="74"/>
      <c r="B162" s="117"/>
      <c r="C162" s="118"/>
      <c r="D162" s="115"/>
      <c r="E162" s="115"/>
      <c r="F162" s="119"/>
      <c r="G162" s="188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</row>
    <row r="163" spans="1:36" s="100" customFormat="1" ht="18.75">
      <c r="A163" s="74"/>
      <c r="B163" s="117"/>
      <c r="C163" s="118"/>
      <c r="D163" s="115"/>
      <c r="E163" s="115"/>
      <c r="F163" s="119"/>
      <c r="G163" s="188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</row>
    <row r="164" spans="1:36" s="100" customFormat="1" ht="18.75">
      <c r="A164" s="74"/>
      <c r="B164" s="117"/>
      <c r="C164" s="118"/>
      <c r="D164" s="115"/>
      <c r="E164" s="115"/>
      <c r="F164" s="119"/>
      <c r="G164" s="188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</row>
    <row r="165" spans="1:36" s="100" customFormat="1" ht="18.75">
      <c r="A165" s="74"/>
      <c r="B165" s="117"/>
      <c r="C165" s="118"/>
      <c r="D165" s="115"/>
      <c r="E165" s="115"/>
      <c r="F165" s="119"/>
      <c r="G165" s="188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</row>
    <row r="166" spans="1:36" s="100" customFormat="1" ht="18.75">
      <c r="A166" s="74"/>
      <c r="B166" s="117"/>
      <c r="C166" s="118"/>
      <c r="D166" s="115"/>
      <c r="E166" s="115"/>
      <c r="F166" s="119"/>
      <c r="G166" s="188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</row>
    <row r="167" spans="1:36" s="100" customFormat="1" ht="18.75">
      <c r="A167" s="74"/>
      <c r="B167" s="117"/>
      <c r="C167" s="118"/>
      <c r="D167" s="115"/>
      <c r="E167" s="115"/>
      <c r="F167" s="119"/>
      <c r="G167" s="188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</row>
    <row r="168" spans="1:36" s="100" customFormat="1" ht="18.75">
      <c r="A168" s="74"/>
      <c r="B168" s="117"/>
      <c r="C168" s="118"/>
      <c r="D168" s="115"/>
      <c r="E168" s="115"/>
      <c r="F168" s="119"/>
      <c r="G168" s="188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</row>
    <row r="169" spans="1:36" s="100" customFormat="1" ht="18.75">
      <c r="A169" s="74"/>
      <c r="B169" s="117"/>
      <c r="C169" s="118"/>
      <c r="D169" s="115"/>
      <c r="E169" s="115"/>
      <c r="F169" s="119"/>
      <c r="G169" s="188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</row>
    <row r="170" spans="1:36" s="100" customFormat="1" ht="18.75">
      <c r="A170" s="74"/>
      <c r="B170" s="117"/>
      <c r="C170" s="118"/>
      <c r="D170" s="115"/>
      <c r="E170" s="115"/>
      <c r="F170" s="119"/>
      <c r="G170" s="188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</row>
    <row r="171" spans="1:36" s="100" customFormat="1" ht="18.75">
      <c r="A171" s="74"/>
      <c r="B171" s="117"/>
      <c r="C171" s="118"/>
      <c r="D171" s="115"/>
      <c r="E171" s="115"/>
      <c r="F171" s="119"/>
      <c r="G171" s="188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</row>
    <row r="172" spans="1:36" s="100" customFormat="1" ht="18.75">
      <c r="A172" s="74"/>
      <c r="B172" s="117"/>
      <c r="C172" s="118"/>
      <c r="D172" s="115"/>
      <c r="E172" s="115"/>
      <c r="F172" s="119"/>
      <c r="G172" s="188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</row>
    <row r="173" spans="1:36" s="100" customFormat="1" ht="18.75">
      <c r="A173" s="74"/>
      <c r="B173" s="117"/>
      <c r="C173" s="118"/>
      <c r="D173" s="115"/>
      <c r="E173" s="115"/>
      <c r="F173" s="119"/>
      <c r="G173" s="188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</row>
    <row r="174" spans="1:36" s="100" customFormat="1" ht="18.75">
      <c r="A174" s="74"/>
      <c r="B174" s="117"/>
      <c r="C174" s="118"/>
      <c r="D174" s="115"/>
      <c r="E174" s="115"/>
      <c r="F174" s="119"/>
      <c r="G174" s="188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</row>
    <row r="175" spans="1:36" s="100" customFormat="1" ht="18.75">
      <c r="A175" s="74"/>
      <c r="B175" s="117"/>
      <c r="C175" s="118"/>
      <c r="D175" s="115"/>
      <c r="E175" s="115"/>
      <c r="F175" s="119"/>
      <c r="G175" s="188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</row>
    <row r="176" spans="1:36" s="100" customFormat="1" ht="18.75">
      <c r="A176" s="74"/>
      <c r="B176" s="77"/>
      <c r="C176" s="78"/>
      <c r="D176" s="75"/>
      <c r="E176" s="75"/>
      <c r="F176" s="79"/>
      <c r="G176" s="188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</row>
    <row r="177" spans="1:36" s="100" customFormat="1" ht="18.75">
      <c r="A177" s="74"/>
      <c r="B177" s="77"/>
      <c r="C177" s="78"/>
      <c r="D177" s="75"/>
      <c r="E177" s="75"/>
      <c r="F177" s="79"/>
      <c r="G177" s="188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</row>
    <row r="178" spans="1:36" s="100" customFormat="1" ht="18.75">
      <c r="A178" s="74"/>
      <c r="B178" s="77"/>
      <c r="C178" s="78"/>
      <c r="D178" s="75"/>
      <c r="E178" s="75"/>
      <c r="F178" s="79"/>
      <c r="G178" s="188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</row>
  </sheetData>
  <sheetProtection selectLockedCells="1" selectUnlockedCells="1"/>
  <mergeCells count="40">
    <mergeCell ref="B34:D34"/>
    <mergeCell ref="B35:D35"/>
    <mergeCell ref="B36:D36"/>
    <mergeCell ref="A107:E107"/>
    <mergeCell ref="B40:D40"/>
    <mergeCell ref="B41:D41"/>
    <mergeCell ref="B42:D42"/>
    <mergeCell ref="B43:D43"/>
    <mergeCell ref="B44:D44"/>
    <mergeCell ref="B45:D45"/>
    <mergeCell ref="B28:D28"/>
    <mergeCell ref="B29:D29"/>
    <mergeCell ref="B30:D30"/>
    <mergeCell ref="B31:D31"/>
    <mergeCell ref="B32:D32"/>
    <mergeCell ref="B33:D33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A7:F7"/>
    <mergeCell ref="A8:F8"/>
    <mergeCell ref="B10:D10"/>
    <mergeCell ref="B11:D11"/>
    <mergeCell ref="B13:D13"/>
    <mergeCell ref="B14:D14"/>
    <mergeCell ref="A5:H5"/>
    <mergeCell ref="A6:F6"/>
    <mergeCell ref="A1:H1"/>
    <mergeCell ref="A2:H2"/>
    <mergeCell ref="A3:H3"/>
    <mergeCell ref="A4:H4"/>
  </mergeCells>
  <hyperlinks>
    <hyperlink ref="A13" r:id="rId1" display="Муниципальная программа «Энергосбережение и повышение энергетической эффективности в муниципальном образовании «Кореневский сельсовет» Кореневского района »"/>
    <hyperlink ref="A14" r:id="rId2" display="Подпрограмма «Энергосбережение в муниципальном образовании «Кореневский сельсовет»» муниципальной программы «Энергосбережение и повышение энергетической эффективности в муниципальном образовании «Кореневский сельсовет» Кореневского района »"/>
    <hyperlink ref="A18" r:id="rId3" display="Муниципальная программа  «Обеспечение доступным и комфортным жильем коммунальными услугами  граждан в муниципальном образовании «Кореневский сельсовет» Кореневского района» "/>
    <hyperlink ref="A19" r:id="rId4" display="Подпрограмма: «Обеспечение качественными услугами ЖКХ населения «МО» «Кореневский сельсовет» Кореневского района» муниципальной программы  «Обеспечение доступным и комфортным жильем коммунальными услугами  граждан в муниципальном образовании «Кореневский "/>
  </hyperlinks>
  <printOptions/>
  <pageMargins left="0.7" right="0.7" top="0.75" bottom="0.75" header="0.3" footer="0.3"/>
  <pageSetup fitToHeight="6" fitToWidth="1" horizontalDpi="300" verticalDpi="300" orientation="portrait" paperSize="9" scale="55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1">
      <selection activeCell="C24" sqref="C24:D24"/>
    </sheetView>
  </sheetViews>
  <sheetFormatPr defaultColWidth="9.140625" defaultRowHeight="15"/>
  <cols>
    <col min="1" max="1" width="6.00390625" style="190" customWidth="1"/>
    <col min="2" max="2" width="57.421875" style="190" customWidth="1"/>
    <col min="3" max="4" width="22.140625" style="191" customWidth="1"/>
    <col min="5" max="16384" width="9.140625" style="190" customWidth="1"/>
  </cols>
  <sheetData>
    <row r="1" spans="1:8" s="8" customFormat="1" ht="15.75" customHeight="1">
      <c r="A1" s="343" t="s">
        <v>84</v>
      </c>
      <c r="B1" s="343"/>
      <c r="C1" s="343"/>
      <c r="D1" s="343"/>
      <c r="E1" s="7"/>
      <c r="F1" s="7"/>
      <c r="G1" s="7"/>
      <c r="H1" s="7"/>
    </row>
    <row r="2" spans="1:8" s="8" customFormat="1" ht="15.75" customHeight="1">
      <c r="A2" s="343" t="s">
        <v>368</v>
      </c>
      <c r="B2" s="343"/>
      <c r="C2" s="343"/>
      <c r="D2" s="343"/>
      <c r="E2" s="7"/>
      <c r="F2" s="7"/>
      <c r="G2" s="7"/>
      <c r="H2" s="7"/>
    </row>
    <row r="3" spans="1:8" s="8" customFormat="1" ht="15.75" customHeight="1">
      <c r="A3" s="343" t="s">
        <v>85</v>
      </c>
      <c r="B3" s="343"/>
      <c r="C3" s="343"/>
      <c r="D3" s="343"/>
      <c r="E3" s="7"/>
      <c r="F3" s="7"/>
      <c r="G3" s="7"/>
      <c r="H3" s="7"/>
    </row>
    <row r="4" spans="1:8" s="10" customFormat="1" ht="16.5" customHeight="1">
      <c r="A4" s="334" t="s">
        <v>86</v>
      </c>
      <c r="B4" s="334"/>
      <c r="C4" s="334"/>
      <c r="D4" s="334"/>
      <c r="E4" s="9"/>
      <c r="F4" s="9"/>
      <c r="G4" s="9"/>
      <c r="H4" s="9"/>
    </row>
    <row r="5" spans="1:8" s="10" customFormat="1" ht="16.5" customHeight="1">
      <c r="A5" s="334" t="s">
        <v>397</v>
      </c>
      <c r="B5" s="334"/>
      <c r="C5" s="334"/>
      <c r="D5" s="334"/>
      <c r="E5" s="9"/>
      <c r="F5" s="9"/>
      <c r="G5" s="9"/>
      <c r="H5" s="9"/>
    </row>
    <row r="6" spans="2:4" ht="15.75">
      <c r="B6" s="344"/>
      <c r="C6" s="344"/>
      <c r="D6" s="192"/>
    </row>
    <row r="7" spans="2:4" ht="15">
      <c r="B7" s="347"/>
      <c r="C7" s="347"/>
      <c r="D7" s="193"/>
    </row>
    <row r="8" spans="1:4" ht="27" customHeight="1">
      <c r="A8" s="348" t="s">
        <v>318</v>
      </c>
      <c r="B8" s="348"/>
      <c r="C8" s="348"/>
      <c r="D8" s="348"/>
    </row>
    <row r="9" spans="1:4" ht="29.25" customHeight="1">
      <c r="A9" s="349" t="s">
        <v>400</v>
      </c>
      <c r="B9" s="349"/>
      <c r="C9" s="349"/>
      <c r="D9" s="349"/>
    </row>
    <row r="10" spans="1:2" ht="18.75">
      <c r="A10" s="194"/>
      <c r="B10" s="195"/>
    </row>
    <row r="11" spans="1:2" ht="15.75">
      <c r="A11" s="194"/>
      <c r="B11" s="196"/>
    </row>
    <row r="12" ht="18.75">
      <c r="B12" s="197" t="s">
        <v>319</v>
      </c>
    </row>
    <row r="13" spans="1:4" ht="15.75">
      <c r="A13" s="198"/>
      <c r="C13" s="199"/>
      <c r="D13" s="199"/>
    </row>
    <row r="14" spans="1:4" ht="63" customHeight="1">
      <c r="A14" s="200" t="s">
        <v>320</v>
      </c>
      <c r="B14" s="200" t="s">
        <v>321</v>
      </c>
      <c r="C14" s="201" t="s">
        <v>401</v>
      </c>
      <c r="D14" s="201" t="s">
        <v>322</v>
      </c>
    </row>
    <row r="15" spans="1:4" ht="15.75">
      <c r="A15" s="200">
        <v>1</v>
      </c>
      <c r="B15" s="202" t="s">
        <v>323</v>
      </c>
      <c r="C15" s="203">
        <v>0</v>
      </c>
      <c r="D15" s="203"/>
    </row>
    <row r="16" spans="1:4" ht="31.5">
      <c r="A16" s="200">
        <v>2</v>
      </c>
      <c r="B16" s="202" t="s">
        <v>324</v>
      </c>
      <c r="C16" s="203">
        <v>0</v>
      </c>
      <c r="D16" s="203"/>
    </row>
    <row r="17" spans="1:4" ht="15.75">
      <c r="A17" s="200">
        <v>3</v>
      </c>
      <c r="B17" s="202" t="s">
        <v>325</v>
      </c>
      <c r="C17" s="203">
        <v>0</v>
      </c>
      <c r="D17" s="203"/>
    </row>
    <row r="18" spans="1:4" ht="15.75">
      <c r="A18" s="200"/>
      <c r="B18" s="202" t="s">
        <v>316</v>
      </c>
      <c r="C18" s="204">
        <v>0</v>
      </c>
      <c r="D18" s="204"/>
    </row>
    <row r="19" ht="15.75">
      <c r="A19" s="198"/>
    </row>
    <row r="20" ht="15.75">
      <c r="A20" s="198"/>
    </row>
    <row r="21" spans="1:2" ht="18.75">
      <c r="A21" s="198"/>
      <c r="B21" s="197" t="s">
        <v>326</v>
      </c>
    </row>
    <row r="22" ht="18.75">
      <c r="A22" s="197"/>
    </row>
    <row r="23" ht="15.75">
      <c r="A23" s="198"/>
    </row>
    <row r="24" spans="1:4" ht="69" customHeight="1">
      <c r="A24" s="200" t="s">
        <v>320</v>
      </c>
      <c r="B24" s="200" t="s">
        <v>321</v>
      </c>
      <c r="C24" s="350" t="s">
        <v>402</v>
      </c>
      <c r="D24" s="350"/>
    </row>
    <row r="25" spans="1:4" ht="15.75">
      <c r="A25" s="200">
        <v>1</v>
      </c>
      <c r="B25" s="202" t="s">
        <v>323</v>
      </c>
      <c r="C25" s="345">
        <v>0</v>
      </c>
      <c r="D25" s="345"/>
    </row>
    <row r="26" spans="1:4" ht="51" customHeight="1">
      <c r="A26" s="200">
        <v>2</v>
      </c>
      <c r="B26" s="202" t="s">
        <v>324</v>
      </c>
      <c r="C26" s="345">
        <v>0</v>
      </c>
      <c r="D26" s="345"/>
    </row>
    <row r="27" spans="1:4" ht="15.75">
      <c r="A27" s="200">
        <v>3</v>
      </c>
      <c r="B27" s="202" t="s">
        <v>325</v>
      </c>
      <c r="C27" s="345">
        <v>0</v>
      </c>
      <c r="D27" s="345"/>
    </row>
    <row r="28" spans="1:4" ht="15.75">
      <c r="A28" s="200"/>
      <c r="B28" s="202" t="s">
        <v>316</v>
      </c>
      <c r="C28" s="346">
        <f>+C26</f>
        <v>0</v>
      </c>
      <c r="D28" s="346"/>
    </row>
    <row r="29" ht="15.75">
      <c r="A29" s="205"/>
    </row>
  </sheetData>
  <sheetProtection selectLockedCells="1" selectUnlockedCells="1"/>
  <mergeCells count="14">
    <mergeCell ref="C27:D27"/>
    <mergeCell ref="C28:D28"/>
    <mergeCell ref="B7:C7"/>
    <mergeCell ref="A8:D8"/>
    <mergeCell ref="A9:D9"/>
    <mergeCell ref="C24:D24"/>
    <mergeCell ref="C25:D25"/>
    <mergeCell ref="C26:D26"/>
    <mergeCell ref="A1:D1"/>
    <mergeCell ref="A2:D2"/>
    <mergeCell ref="A3:D3"/>
    <mergeCell ref="A4:D4"/>
    <mergeCell ref="A5:D5"/>
    <mergeCell ref="B6:C6"/>
  </mergeCells>
  <printOptions/>
  <pageMargins left="0.7" right="0.7" top="0.75" bottom="0.75" header="0.5118055555555555" footer="0.5118055555555555"/>
  <pageSetup horizontalDpi="300" verticalDpi="300" orientation="portrait" paperSize="9" scale="81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9.140625" style="190" customWidth="1"/>
    <col min="2" max="2" width="53.7109375" style="190" customWidth="1"/>
    <col min="3" max="4" width="14.421875" style="190" customWidth="1"/>
    <col min="5" max="5" width="13.28125" style="191" customWidth="1"/>
    <col min="6" max="6" width="13.28125" style="190" customWidth="1"/>
    <col min="7" max="16384" width="9.140625" style="190" customWidth="1"/>
  </cols>
  <sheetData>
    <row r="1" spans="1:9" s="8" customFormat="1" ht="15.75" customHeight="1">
      <c r="A1" s="343" t="s">
        <v>88</v>
      </c>
      <c r="B1" s="343"/>
      <c r="C1" s="343"/>
      <c r="D1" s="343"/>
      <c r="E1" s="343"/>
      <c r="F1" s="343"/>
      <c r="G1" s="7"/>
      <c r="H1" s="7"/>
      <c r="I1" s="7"/>
    </row>
    <row r="2" spans="1:9" s="8" customFormat="1" ht="15.75" customHeight="1">
      <c r="A2" s="343" t="s">
        <v>370</v>
      </c>
      <c r="B2" s="343"/>
      <c r="C2" s="343"/>
      <c r="D2" s="343"/>
      <c r="E2" s="343"/>
      <c r="F2" s="343"/>
      <c r="G2" s="7"/>
      <c r="H2" s="7"/>
      <c r="I2" s="7"/>
    </row>
    <row r="3" spans="1:9" s="8" customFormat="1" ht="15.75" customHeight="1">
      <c r="A3" s="343" t="s">
        <v>85</v>
      </c>
      <c r="B3" s="343"/>
      <c r="C3" s="343"/>
      <c r="D3" s="343"/>
      <c r="E3" s="343"/>
      <c r="F3" s="343"/>
      <c r="G3" s="7"/>
      <c r="H3" s="7"/>
      <c r="I3" s="7"/>
    </row>
    <row r="4" spans="1:9" s="10" customFormat="1" ht="16.5" customHeight="1">
      <c r="A4" s="334" t="s">
        <v>86</v>
      </c>
      <c r="B4" s="334"/>
      <c r="C4" s="334"/>
      <c r="D4" s="334"/>
      <c r="E4" s="334"/>
      <c r="F4" s="334"/>
      <c r="G4" s="9"/>
      <c r="H4" s="9"/>
      <c r="I4" s="9"/>
    </row>
    <row r="5" spans="1:9" s="10" customFormat="1" ht="16.5" customHeight="1">
      <c r="A5" s="334" t="s">
        <v>405</v>
      </c>
      <c r="B5" s="334"/>
      <c r="C5" s="334"/>
      <c r="D5" s="334"/>
      <c r="E5" s="334"/>
      <c r="F5" s="334"/>
      <c r="G5" s="9"/>
      <c r="H5" s="9"/>
      <c r="I5" s="9"/>
    </row>
    <row r="6" spans="2:5" ht="15.75">
      <c r="B6" s="344"/>
      <c r="C6" s="344"/>
      <c r="D6" s="344"/>
      <c r="E6" s="344"/>
    </row>
    <row r="8" spans="1:5" ht="27" customHeight="1">
      <c r="A8" s="348" t="s">
        <v>318</v>
      </c>
      <c r="B8" s="348"/>
      <c r="C8" s="348"/>
      <c r="D8" s="348"/>
      <c r="E8" s="348"/>
    </row>
    <row r="9" spans="1:5" ht="18.75">
      <c r="A9" s="349" t="s">
        <v>404</v>
      </c>
      <c r="B9" s="349"/>
      <c r="C9" s="349"/>
      <c r="D9" s="349"/>
      <c r="E9" s="349"/>
    </row>
    <row r="10" spans="1:4" ht="18.75">
      <c r="A10" s="194"/>
      <c r="B10" s="195"/>
      <c r="C10" s="195"/>
      <c r="D10" s="195"/>
    </row>
    <row r="11" spans="1:4" ht="15.75">
      <c r="A11" s="194"/>
      <c r="B11" s="196"/>
      <c r="C11" s="196"/>
      <c r="D11" s="196"/>
    </row>
    <row r="12" spans="2:4" ht="18.75">
      <c r="B12" s="197" t="s">
        <v>319</v>
      </c>
      <c r="C12" s="197"/>
      <c r="D12" s="197"/>
    </row>
    <row r="13" spans="1:5" ht="15.75">
      <c r="A13" s="198"/>
      <c r="E13" s="206"/>
    </row>
    <row r="14" spans="1:6" ht="86.25" customHeight="1">
      <c r="A14" s="200" t="s">
        <v>320</v>
      </c>
      <c r="B14" s="200" t="s">
        <v>321</v>
      </c>
      <c r="C14" s="201" t="s">
        <v>369</v>
      </c>
      <c r="D14" s="201" t="s">
        <v>322</v>
      </c>
      <c r="E14" s="201" t="s">
        <v>417</v>
      </c>
      <c r="F14" s="201" t="s">
        <v>322</v>
      </c>
    </row>
    <row r="15" spans="1:6" ht="15.75">
      <c r="A15" s="200">
        <v>1</v>
      </c>
      <c r="B15" s="202" t="s">
        <v>323</v>
      </c>
      <c r="C15" s="207">
        <v>0</v>
      </c>
      <c r="D15" s="207"/>
      <c r="E15" s="208">
        <v>0</v>
      </c>
      <c r="F15" s="209"/>
    </row>
    <row r="16" spans="1:6" ht="31.5">
      <c r="A16" s="200">
        <v>2</v>
      </c>
      <c r="B16" s="202" t="s">
        <v>327</v>
      </c>
      <c r="C16" s="207">
        <v>0</v>
      </c>
      <c r="D16" s="207"/>
      <c r="E16" s="208">
        <v>0</v>
      </c>
      <c r="F16" s="209"/>
    </row>
    <row r="17" spans="1:6" ht="15.75">
      <c r="A17" s="200">
        <v>3</v>
      </c>
      <c r="B17" s="202" t="s">
        <v>325</v>
      </c>
      <c r="C17" s="207">
        <v>0</v>
      </c>
      <c r="D17" s="207"/>
      <c r="E17" s="208">
        <v>0</v>
      </c>
      <c r="F17" s="209"/>
    </row>
    <row r="18" spans="1:6" ht="15.75">
      <c r="A18" s="200"/>
      <c r="B18" s="202" t="s">
        <v>316</v>
      </c>
      <c r="C18" s="210">
        <f>+C16+C17</f>
        <v>0</v>
      </c>
      <c r="D18" s="210"/>
      <c r="E18" s="210">
        <f>+E16+E17</f>
        <v>0</v>
      </c>
      <c r="F18" s="209"/>
    </row>
    <row r="19" ht="15.75">
      <c r="A19" s="198"/>
    </row>
    <row r="20" ht="15.75">
      <c r="A20" s="198"/>
    </row>
    <row r="21" spans="1:4" ht="18.75">
      <c r="A21" s="198"/>
      <c r="B21" s="197" t="s">
        <v>326</v>
      </c>
      <c r="C21" s="197"/>
      <c r="D21" s="197"/>
    </row>
    <row r="22" ht="18.75">
      <c r="A22" s="197"/>
    </row>
    <row r="23" ht="15.75">
      <c r="A23" s="198"/>
    </row>
    <row r="24" spans="1:6" ht="87" customHeight="1">
      <c r="A24" s="200" t="s">
        <v>320</v>
      </c>
      <c r="B24" s="200" t="s">
        <v>321</v>
      </c>
      <c r="C24" s="350" t="s">
        <v>369</v>
      </c>
      <c r="D24" s="350"/>
      <c r="E24" s="350" t="s">
        <v>417</v>
      </c>
      <c r="F24" s="350"/>
    </row>
    <row r="25" spans="1:6" ht="15.75">
      <c r="A25" s="200">
        <v>1</v>
      </c>
      <c r="B25" s="202" t="s">
        <v>323</v>
      </c>
      <c r="C25" s="351">
        <v>0</v>
      </c>
      <c r="D25" s="351"/>
      <c r="E25" s="352">
        <v>0</v>
      </c>
      <c r="F25" s="352"/>
    </row>
    <row r="26" spans="1:6" ht="31.5">
      <c r="A26" s="200">
        <v>2</v>
      </c>
      <c r="B26" s="202" t="s">
        <v>327</v>
      </c>
      <c r="C26" s="353">
        <v>0</v>
      </c>
      <c r="D26" s="353"/>
      <c r="E26" s="352">
        <v>0</v>
      </c>
      <c r="F26" s="352"/>
    </row>
    <row r="27" spans="1:6" ht="15.75">
      <c r="A27" s="200">
        <v>3</v>
      </c>
      <c r="B27" s="202" t="s">
        <v>325</v>
      </c>
      <c r="C27" s="353">
        <v>0</v>
      </c>
      <c r="D27" s="353"/>
      <c r="E27" s="352">
        <v>0</v>
      </c>
      <c r="F27" s="352"/>
    </row>
    <row r="28" spans="1:6" ht="15.75">
      <c r="A28" s="200"/>
      <c r="B28" s="202" t="s">
        <v>316</v>
      </c>
      <c r="C28" s="346">
        <f>+C26+C27</f>
        <v>0</v>
      </c>
      <c r="D28" s="346"/>
      <c r="E28" s="354">
        <f>+E26+E27</f>
        <v>0</v>
      </c>
      <c r="F28" s="354"/>
    </row>
    <row r="29" ht="15.75">
      <c r="A29" s="205"/>
    </row>
  </sheetData>
  <sheetProtection selectLockedCells="1" selectUnlockedCells="1"/>
  <mergeCells count="18">
    <mergeCell ref="C26:D26"/>
    <mergeCell ref="E26:F26"/>
    <mergeCell ref="C27:D27"/>
    <mergeCell ref="E27:F27"/>
    <mergeCell ref="C28:D28"/>
    <mergeCell ref="E28:F28"/>
    <mergeCell ref="A8:E8"/>
    <mergeCell ref="A9:E9"/>
    <mergeCell ref="C24:D24"/>
    <mergeCell ref="E24:F24"/>
    <mergeCell ref="C25:D25"/>
    <mergeCell ref="E25:F25"/>
    <mergeCell ref="A1:F1"/>
    <mergeCell ref="A2:F2"/>
    <mergeCell ref="A3:F3"/>
    <mergeCell ref="A4:F4"/>
    <mergeCell ref="A5:F5"/>
    <mergeCell ref="B6:E6"/>
  </mergeCells>
  <printOptions/>
  <pageMargins left="0.8798611111111111" right="0.3701388888888889" top="1" bottom="1" header="0.5118055555555555" footer="0.5118055555555555"/>
  <pageSetup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15" zoomScaleSheetLayoutView="115" zoomScalePageLayoutView="0" workbookViewId="0" topLeftCell="A4">
      <selection activeCell="A18" sqref="A18:G18"/>
    </sheetView>
  </sheetViews>
  <sheetFormatPr defaultColWidth="9.00390625" defaultRowHeight="15"/>
  <cols>
    <col min="1" max="1" width="8.421875" style="190" customWidth="1"/>
    <col min="2" max="2" width="16.00390625" style="190" customWidth="1"/>
    <col min="3" max="3" width="16.7109375" style="190" customWidth="1"/>
    <col min="4" max="4" width="16.140625" style="190" customWidth="1"/>
    <col min="5" max="5" width="15.57421875" style="190" customWidth="1"/>
    <col min="6" max="6" width="14.28125" style="190" customWidth="1"/>
    <col min="7" max="7" width="17.421875" style="190" customWidth="1"/>
  </cols>
  <sheetData>
    <row r="1" spans="1:7" ht="15.75" customHeight="1">
      <c r="A1" s="343" t="s">
        <v>248</v>
      </c>
      <c r="B1" s="343"/>
      <c r="C1" s="343"/>
      <c r="D1" s="343"/>
      <c r="E1" s="343"/>
      <c r="F1" s="343"/>
      <c r="G1" s="343"/>
    </row>
    <row r="2" spans="1:7" ht="15.75" customHeight="1">
      <c r="A2" s="343" t="s">
        <v>371</v>
      </c>
      <c r="B2" s="343"/>
      <c r="C2" s="343"/>
      <c r="D2" s="343"/>
      <c r="E2" s="343"/>
      <c r="F2" s="343"/>
      <c r="G2" s="343"/>
    </row>
    <row r="3" spans="1:7" ht="15.75" customHeight="1">
      <c r="A3" s="343" t="s">
        <v>85</v>
      </c>
      <c r="B3" s="343"/>
      <c r="C3" s="343"/>
      <c r="D3" s="343"/>
      <c r="E3" s="343"/>
      <c r="F3" s="343"/>
      <c r="G3" s="343"/>
    </row>
    <row r="4" spans="1:7" ht="15.75" customHeight="1">
      <c r="A4" s="334" t="s">
        <v>86</v>
      </c>
      <c r="B4" s="334"/>
      <c r="C4" s="334"/>
      <c r="D4" s="334"/>
      <c r="E4" s="334"/>
      <c r="F4" s="334"/>
      <c r="G4" s="334"/>
    </row>
    <row r="5" spans="1:7" ht="15.75" customHeight="1">
      <c r="A5" s="334" t="s">
        <v>397</v>
      </c>
      <c r="B5" s="334"/>
      <c r="C5" s="334"/>
      <c r="D5" s="334"/>
      <c r="E5" s="334"/>
      <c r="F5" s="334"/>
      <c r="G5" s="334"/>
    </row>
    <row r="6" spans="1:7" ht="15.75">
      <c r="A6" s="211"/>
      <c r="B6" s="211"/>
      <c r="C6" s="211"/>
      <c r="D6" s="344"/>
      <c r="E6" s="344"/>
      <c r="F6" s="344"/>
      <c r="G6" s="344"/>
    </row>
    <row r="7" spans="5:7" ht="15">
      <c r="E7" s="355"/>
      <c r="F7" s="355"/>
      <c r="G7" s="355"/>
    </row>
    <row r="8" spans="1:6" ht="18.75">
      <c r="A8" s="194"/>
      <c r="B8" s="349" t="s">
        <v>328</v>
      </c>
      <c r="C8" s="349"/>
      <c r="D8" s="349"/>
      <c r="E8" s="349"/>
      <c r="F8" s="349"/>
    </row>
    <row r="9" spans="1:7" ht="18.75">
      <c r="A9" s="348" t="s">
        <v>406</v>
      </c>
      <c r="B9" s="348"/>
      <c r="C9" s="348"/>
      <c r="D9" s="348"/>
      <c r="E9" s="348"/>
      <c r="F9" s="348"/>
      <c r="G9" s="348"/>
    </row>
    <row r="10" ht="15.75">
      <c r="A10" s="212"/>
    </row>
    <row r="11" spans="1:7" ht="15.75" customHeight="1">
      <c r="A11" s="356" t="s">
        <v>349</v>
      </c>
      <c r="B11" s="356"/>
      <c r="C11" s="356"/>
      <c r="D11" s="356"/>
      <c r="E11" s="356"/>
      <c r="F11" s="356"/>
      <c r="G11" s="356"/>
    </row>
    <row r="12" ht="15.75">
      <c r="A12" s="205"/>
    </row>
    <row r="13" spans="1:7" ht="75">
      <c r="A13" s="213"/>
      <c r="B13" s="214" t="s">
        <v>329</v>
      </c>
      <c r="C13" s="214" t="s">
        <v>330</v>
      </c>
      <c r="D13" s="214" t="s">
        <v>331</v>
      </c>
      <c r="E13" s="214" t="s">
        <v>332</v>
      </c>
      <c r="F13" s="214" t="s">
        <v>333</v>
      </c>
      <c r="G13" s="214" t="s">
        <v>334</v>
      </c>
    </row>
    <row r="14" spans="1:7" ht="15">
      <c r="A14" s="214">
        <v>1</v>
      </c>
      <c r="B14" s="214">
        <v>2</v>
      </c>
      <c r="C14" s="214">
        <v>3</v>
      </c>
      <c r="D14" s="214">
        <v>4</v>
      </c>
      <c r="E14" s="214">
        <v>5</v>
      </c>
      <c r="F14" s="214">
        <v>6</v>
      </c>
      <c r="G14" s="214">
        <v>7</v>
      </c>
    </row>
    <row r="15" spans="1:7" ht="15">
      <c r="A15" s="214"/>
      <c r="B15" s="214" t="s">
        <v>335</v>
      </c>
      <c r="C15" s="214">
        <v>0</v>
      </c>
      <c r="D15" s="214" t="s">
        <v>335</v>
      </c>
      <c r="E15" s="214" t="s">
        <v>335</v>
      </c>
      <c r="F15" s="214" t="s">
        <v>335</v>
      </c>
      <c r="G15" s="214" t="s">
        <v>335</v>
      </c>
    </row>
    <row r="16" spans="1:7" ht="15.75">
      <c r="A16" s="215" t="s">
        <v>336</v>
      </c>
      <c r="B16" s="216" t="s">
        <v>335</v>
      </c>
      <c r="C16" s="217">
        <v>0</v>
      </c>
      <c r="D16" s="216" t="s">
        <v>335</v>
      </c>
      <c r="E16" s="216" t="s">
        <v>335</v>
      </c>
      <c r="F16" s="216" t="s">
        <v>335</v>
      </c>
      <c r="G16" s="216" t="s">
        <v>335</v>
      </c>
    </row>
    <row r="17" spans="1:7" ht="15.75">
      <c r="A17" s="357" t="s">
        <v>337</v>
      </c>
      <c r="B17" s="357"/>
      <c r="C17" s="357"/>
      <c r="D17" s="357"/>
      <c r="E17" s="357"/>
      <c r="F17" s="357"/>
      <c r="G17" s="357"/>
    </row>
    <row r="18" spans="1:7" ht="15.75">
      <c r="A18" s="358" t="s">
        <v>407</v>
      </c>
      <c r="B18" s="358"/>
      <c r="C18" s="358"/>
      <c r="D18" s="358"/>
      <c r="E18" s="358"/>
      <c r="F18" s="358"/>
      <c r="G18" s="358"/>
    </row>
    <row r="19" ht="15.75">
      <c r="A19" s="218" t="s">
        <v>338</v>
      </c>
    </row>
    <row r="20" spans="1:7" ht="39" customHeight="1">
      <c r="A20" s="359" t="s">
        <v>339</v>
      </c>
      <c r="B20" s="359"/>
      <c r="C20" s="359"/>
      <c r="D20" s="359" t="s">
        <v>340</v>
      </c>
      <c r="E20" s="359"/>
      <c r="F20" s="359"/>
      <c r="G20" s="359"/>
    </row>
    <row r="21" spans="1:7" ht="38.25" customHeight="1">
      <c r="A21" s="359" t="s">
        <v>341</v>
      </c>
      <c r="B21" s="359"/>
      <c r="C21" s="359"/>
      <c r="D21" s="360">
        <v>0</v>
      </c>
      <c r="E21" s="360"/>
      <c r="F21" s="360"/>
      <c r="G21" s="360"/>
    </row>
    <row r="22" spans="1:7" ht="38.25" customHeight="1">
      <c r="A22" s="359" t="s">
        <v>342</v>
      </c>
      <c r="B22" s="359"/>
      <c r="C22" s="359"/>
      <c r="D22" s="360">
        <v>0</v>
      </c>
      <c r="E22" s="360"/>
      <c r="F22" s="360"/>
      <c r="G22" s="360"/>
    </row>
    <row r="23" spans="1:4" ht="15.75">
      <c r="A23" s="218"/>
      <c r="D23" s="220"/>
    </row>
  </sheetData>
  <sheetProtection selectLockedCells="1" selectUnlockedCells="1"/>
  <mergeCells count="18">
    <mergeCell ref="A20:C20"/>
    <mergeCell ref="D20:G20"/>
    <mergeCell ref="A21:C21"/>
    <mergeCell ref="D21:G21"/>
    <mergeCell ref="A22:C22"/>
    <mergeCell ref="D22:G22"/>
    <mergeCell ref="E7:G7"/>
    <mergeCell ref="B8:F8"/>
    <mergeCell ref="A9:G9"/>
    <mergeCell ref="A11:G11"/>
    <mergeCell ref="A17:G17"/>
    <mergeCell ref="A18:G18"/>
    <mergeCell ref="A1:G1"/>
    <mergeCell ref="A2:G2"/>
    <mergeCell ref="A3:G3"/>
    <mergeCell ref="A4:G4"/>
    <mergeCell ref="A5:G5"/>
    <mergeCell ref="D6:G6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7">
      <selection activeCell="A18" sqref="A18:G18"/>
    </sheetView>
  </sheetViews>
  <sheetFormatPr defaultColWidth="9.140625" defaultRowHeight="15"/>
  <cols>
    <col min="1" max="1" width="6.57421875" style="190" customWidth="1"/>
    <col min="2" max="2" width="16.00390625" style="190" customWidth="1"/>
    <col min="3" max="3" width="9.8515625" style="190" customWidth="1"/>
    <col min="4" max="4" width="16.140625" style="190" customWidth="1"/>
    <col min="5" max="5" width="15.57421875" style="190" customWidth="1"/>
    <col min="6" max="6" width="14.28125" style="190" customWidth="1"/>
    <col min="7" max="7" width="17.421875" style="190" customWidth="1"/>
    <col min="8" max="16384" width="9.140625" style="190" customWidth="1"/>
  </cols>
  <sheetData>
    <row r="1" spans="1:7" s="8" customFormat="1" ht="15.75" customHeight="1">
      <c r="A1" s="343" t="s">
        <v>252</v>
      </c>
      <c r="B1" s="343"/>
      <c r="C1" s="343"/>
      <c r="D1" s="343"/>
      <c r="E1" s="343"/>
      <c r="F1" s="343"/>
      <c r="G1" s="343"/>
    </row>
    <row r="2" spans="1:7" s="8" customFormat="1" ht="15.75" customHeight="1">
      <c r="A2" s="343" t="s">
        <v>370</v>
      </c>
      <c r="B2" s="343"/>
      <c r="C2" s="343"/>
      <c r="D2" s="343"/>
      <c r="E2" s="343"/>
      <c r="F2" s="343"/>
      <c r="G2" s="343"/>
    </row>
    <row r="3" spans="1:7" s="8" customFormat="1" ht="15.75" customHeight="1">
      <c r="A3" s="343" t="s">
        <v>343</v>
      </c>
      <c r="B3" s="343"/>
      <c r="C3" s="343"/>
      <c r="D3" s="343"/>
      <c r="E3" s="343"/>
      <c r="F3" s="343"/>
      <c r="G3" s="343"/>
    </row>
    <row r="4" spans="1:7" s="10" customFormat="1" ht="16.5" customHeight="1">
      <c r="A4" s="334" t="s">
        <v>86</v>
      </c>
      <c r="B4" s="334"/>
      <c r="C4" s="334"/>
      <c r="D4" s="334"/>
      <c r="E4" s="334"/>
      <c r="F4" s="334"/>
      <c r="G4" s="334"/>
    </row>
    <row r="5" spans="1:7" s="10" customFormat="1" ht="16.5" customHeight="1">
      <c r="A5" s="334" t="s">
        <v>408</v>
      </c>
      <c r="B5" s="334"/>
      <c r="C5" s="334"/>
      <c r="D5" s="334"/>
      <c r="E5" s="334"/>
      <c r="F5" s="334"/>
      <c r="G5" s="334"/>
    </row>
    <row r="6" spans="4:7" ht="15.75">
      <c r="D6" s="361"/>
      <c r="E6" s="361"/>
      <c r="F6" s="361"/>
      <c r="G6" s="361"/>
    </row>
    <row r="7" ht="15">
      <c r="G7" s="221" t="s">
        <v>338</v>
      </c>
    </row>
    <row r="8" spans="1:7" ht="18.75">
      <c r="A8" s="349" t="s">
        <v>328</v>
      </c>
      <c r="B8" s="349"/>
      <c r="C8" s="349"/>
      <c r="D8" s="349"/>
      <c r="E8" s="349"/>
      <c r="F8" s="349"/>
      <c r="G8" s="349"/>
    </row>
    <row r="9" spans="1:7" ht="18.75">
      <c r="A9" s="348" t="s">
        <v>409</v>
      </c>
      <c r="B9" s="348"/>
      <c r="C9" s="348"/>
      <c r="D9" s="348"/>
      <c r="E9" s="348"/>
      <c r="F9" s="348"/>
      <c r="G9" s="348"/>
    </row>
    <row r="10" ht="15.75">
      <c r="A10" s="212"/>
    </row>
    <row r="11" spans="1:14" ht="33" customHeight="1">
      <c r="A11" s="356" t="s">
        <v>410</v>
      </c>
      <c r="B11" s="356"/>
      <c r="C11" s="356"/>
      <c r="D11" s="356"/>
      <c r="E11" s="356"/>
      <c r="F11" s="356"/>
      <c r="G11" s="356"/>
      <c r="N11" s="221" t="s">
        <v>344</v>
      </c>
    </row>
    <row r="12" ht="15.75">
      <c r="A12" s="205"/>
    </row>
    <row r="13" spans="1:7" ht="75">
      <c r="A13" s="213"/>
      <c r="B13" s="214" t="s">
        <v>329</v>
      </c>
      <c r="C13" s="214" t="s">
        <v>330</v>
      </c>
      <c r="D13" s="214" t="s">
        <v>331</v>
      </c>
      <c r="E13" s="214" t="s">
        <v>332</v>
      </c>
      <c r="F13" s="214" t="s">
        <v>333</v>
      </c>
      <c r="G13" s="214" t="s">
        <v>334</v>
      </c>
    </row>
    <row r="14" spans="1:7" ht="15">
      <c r="A14" s="214">
        <v>1</v>
      </c>
      <c r="B14" s="214">
        <v>2</v>
      </c>
      <c r="C14" s="214">
        <v>3</v>
      </c>
      <c r="D14" s="214">
        <v>4</v>
      </c>
      <c r="E14" s="214">
        <v>5</v>
      </c>
      <c r="F14" s="214">
        <v>6</v>
      </c>
      <c r="G14" s="214">
        <v>7</v>
      </c>
    </row>
    <row r="15" spans="1:7" ht="15">
      <c r="A15" s="214"/>
      <c r="B15" s="214" t="s">
        <v>335</v>
      </c>
      <c r="C15" s="214">
        <v>0</v>
      </c>
      <c r="D15" s="214" t="s">
        <v>335</v>
      </c>
      <c r="E15" s="214" t="s">
        <v>335</v>
      </c>
      <c r="F15" s="214" t="s">
        <v>335</v>
      </c>
      <c r="G15" s="214" t="s">
        <v>335</v>
      </c>
    </row>
    <row r="16" spans="1:7" ht="15.75">
      <c r="A16" s="215" t="s">
        <v>336</v>
      </c>
      <c r="B16" s="209"/>
      <c r="C16" s="219">
        <v>0</v>
      </c>
      <c r="D16" s="209"/>
      <c r="E16" s="209"/>
      <c r="F16" s="209"/>
      <c r="G16" s="209"/>
    </row>
    <row r="17" spans="1:7" ht="15.75">
      <c r="A17" s="357" t="s">
        <v>337</v>
      </c>
      <c r="B17" s="357"/>
      <c r="C17" s="357"/>
      <c r="D17" s="357"/>
      <c r="E17" s="357"/>
      <c r="F17" s="357"/>
      <c r="G17" s="357"/>
    </row>
    <row r="18" spans="1:7" ht="15.75">
      <c r="A18" s="358" t="s">
        <v>412</v>
      </c>
      <c r="B18" s="358"/>
      <c r="C18" s="358"/>
      <c r="D18" s="358"/>
      <c r="E18" s="358"/>
      <c r="F18" s="358"/>
      <c r="G18" s="358"/>
    </row>
    <row r="19" ht="15.75">
      <c r="A19" s="218" t="s">
        <v>338</v>
      </c>
    </row>
    <row r="20" spans="1:7" ht="65.25" customHeight="1">
      <c r="A20" s="359" t="s">
        <v>339</v>
      </c>
      <c r="B20" s="359"/>
      <c r="C20" s="359"/>
      <c r="D20" s="359" t="s">
        <v>372</v>
      </c>
      <c r="E20" s="359"/>
      <c r="F20" s="359" t="s">
        <v>411</v>
      </c>
      <c r="G20" s="359"/>
    </row>
    <row r="21" spans="1:7" ht="33" customHeight="1">
      <c r="A21" s="359" t="s">
        <v>341</v>
      </c>
      <c r="B21" s="359"/>
      <c r="C21" s="359"/>
      <c r="D21" s="360">
        <v>0</v>
      </c>
      <c r="E21" s="360"/>
      <c r="F21" s="360">
        <v>0</v>
      </c>
      <c r="G21" s="360"/>
    </row>
    <row r="22" spans="1:7" ht="15.75">
      <c r="A22" s="362" t="s">
        <v>342</v>
      </c>
      <c r="B22" s="362"/>
      <c r="C22" s="362"/>
      <c r="D22" s="363">
        <v>0</v>
      </c>
      <c r="E22" s="363"/>
      <c r="F22" s="364">
        <v>0</v>
      </c>
      <c r="G22" s="364"/>
    </row>
  </sheetData>
  <sheetProtection selectLockedCells="1" selectUnlockedCells="1"/>
  <mergeCells count="20">
    <mergeCell ref="A21:C21"/>
    <mergeCell ref="D21:E21"/>
    <mergeCell ref="F21:G21"/>
    <mergeCell ref="A22:C22"/>
    <mergeCell ref="D22:E22"/>
    <mergeCell ref="F22:G22"/>
    <mergeCell ref="A8:G8"/>
    <mergeCell ref="A9:G9"/>
    <mergeCell ref="A11:G11"/>
    <mergeCell ref="A17:G17"/>
    <mergeCell ref="A18:G18"/>
    <mergeCell ref="A20:C20"/>
    <mergeCell ref="D20:E20"/>
    <mergeCell ref="F20:G20"/>
    <mergeCell ref="A1:G1"/>
    <mergeCell ref="A2:G2"/>
    <mergeCell ref="A3:G3"/>
    <mergeCell ref="A4:G4"/>
    <mergeCell ref="A5:G5"/>
    <mergeCell ref="D6:G6"/>
  </mergeCells>
  <printOptions/>
  <pageMargins left="0.7" right="0.30972222222222223" top="0.75" bottom="0.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2023-11-13T12:01:26Z</cp:lastPrinted>
  <dcterms:modified xsi:type="dcterms:W3CDTF">2023-11-17T12:21:13Z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